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tuart\Desktop\financial aid\New folder\files\"/>
    </mc:Choice>
  </mc:AlternateContent>
  <bookViews>
    <workbookView xWindow="0" yWindow="0" windowWidth="28800" windowHeight="11835" tabRatio="793" activeTab="2"/>
  </bookViews>
  <sheets>
    <sheet name="General Information " sheetId="10" r:id="rId1"/>
    <sheet name="Checklist" sheetId="11" r:id="rId2"/>
    <sheet name="1 Cover" sheetId="5" r:id="rId3"/>
    <sheet name="2 Direct Personnel" sheetId="1" r:id="rId4"/>
    <sheet name="3 Direct Materials" sheetId="6" r:id="rId5"/>
    <sheet name="4 Equipment Use Fee (Indirect)" sheetId="3" r:id="rId6"/>
    <sheet name="5 Other Direct Costs" sheetId="2" r:id="rId7"/>
    <sheet name="6 Subsidy Worksheet" sheetId="12" r:id="rId8"/>
    <sheet name="Lookback Analysis" sheetId="9" r:id="rId9"/>
  </sheets>
  <externalReferences>
    <externalReference r:id="rId10"/>
  </externalReferences>
  <definedNames>
    <definedName name="_xlnm.Print_Area" localSheetId="2">'1 Cover'!$A$1:$K$51</definedName>
    <definedName name="_xlnm.Print_Area" localSheetId="3">'2 Direct Personnel'!$A$1:$I$27</definedName>
    <definedName name="_xlnm.Print_Area" localSheetId="4">'3 Direct Materials'!$A$1:$B$20</definedName>
    <definedName name="_xlnm.Print_Area" localSheetId="6">'5 Other Direct Costs'!$A$1:$I$16</definedName>
    <definedName name="_xlnm.Print_Area" localSheetId="8">'Lookback Analysis'!$A$1:$I$33</definedName>
  </definedNames>
  <calcPr calcId="162913"/>
</workbook>
</file>

<file path=xl/calcChain.xml><?xml version="1.0" encoding="utf-8"?>
<calcChain xmlns="http://schemas.openxmlformats.org/spreadsheetml/2006/main">
  <c r="J38" i="5" l="1"/>
  <c r="C21" i="12"/>
  <c r="B18" i="6" l="1"/>
  <c r="I26" i="9" l="1"/>
  <c r="I20" i="9"/>
  <c r="I28" i="9" s="1"/>
  <c r="I32" i="9" s="1"/>
  <c r="J40" i="5" s="1"/>
  <c r="F24" i="3"/>
  <c r="F10" i="3"/>
  <c r="H10" i="3"/>
  <c r="F23" i="3"/>
  <c r="F22" i="3"/>
  <c r="G20" i="1"/>
  <c r="H20" i="1" s="1"/>
  <c r="H22" i="1" s="1"/>
  <c r="G13" i="1"/>
  <c r="H13" i="1"/>
  <c r="H15" i="1" s="1"/>
  <c r="G12" i="1"/>
  <c r="F11" i="3"/>
  <c r="H11" i="3" s="1"/>
  <c r="F12" i="3"/>
  <c r="H12" i="3" s="1"/>
  <c r="F13" i="3"/>
  <c r="H13" i="3" s="1"/>
  <c r="J27" i="5"/>
  <c r="F9" i="3"/>
  <c r="H9" i="3" s="1"/>
  <c r="E13" i="2"/>
  <c r="J28" i="5" s="1"/>
  <c r="H12" i="1"/>
  <c r="F26" i="3" l="1"/>
  <c r="H15" i="3"/>
  <c r="H26" i="1"/>
  <c r="J26" i="5" s="1"/>
  <c r="J30" i="5" s="1"/>
  <c r="F35" i="3" l="1"/>
  <c r="J34" i="5" s="1"/>
  <c r="J36" i="5" s="1"/>
  <c r="J42" i="5" l="1"/>
  <c r="J46" i="5" s="1"/>
  <c r="E16" i="5" l="1"/>
  <c r="E18" i="5"/>
  <c r="E20" i="5"/>
</calcChain>
</file>

<file path=xl/comments1.xml><?xml version="1.0" encoding="utf-8"?>
<comments xmlns="http://schemas.openxmlformats.org/spreadsheetml/2006/main">
  <authors>
    <author>Franklin, Tamara R.  (HSC)</author>
  </authors>
  <commentList>
    <comment ref="D11" authorId="0" shapeId="0">
      <text>
        <r>
          <rPr>
            <b/>
            <sz val="9"/>
            <color indexed="81"/>
            <rFont val="Tahoma"/>
            <family val="2"/>
          </rPr>
          <t>Franklin, Tamara R.  (HSC):</t>
        </r>
        <r>
          <rPr>
            <sz val="9"/>
            <color indexed="81"/>
            <rFont val="Tahoma"/>
            <family val="2"/>
          </rPr>
          <t xml:space="preserve">
Effort is the percentage of time expected to be spent providing this service or in support of this service.</t>
        </r>
      </text>
    </comment>
    <comment ref="E11" authorId="0" shapeId="0">
      <text>
        <r>
          <rPr>
            <b/>
            <sz val="9"/>
            <color indexed="81"/>
            <rFont val="Tahoma"/>
            <family val="2"/>
          </rPr>
          <t>Franklin, Tamara R.  (HSC):</t>
        </r>
        <r>
          <rPr>
            <sz val="9"/>
            <color indexed="81"/>
            <rFont val="Tahoma"/>
            <family val="2"/>
          </rPr>
          <t xml:space="preserve">
Annual pay may be an estimate for the upcoming year or the actual pay for the prior year.</t>
        </r>
      </text>
    </comment>
    <comment ref="D19" authorId="0" shapeId="0">
      <text>
        <r>
          <rPr>
            <b/>
            <sz val="9"/>
            <color indexed="81"/>
            <rFont val="Tahoma"/>
            <family val="2"/>
          </rPr>
          <t>Franklin, Tamara R.  (HSC):</t>
        </r>
        <r>
          <rPr>
            <sz val="9"/>
            <color indexed="81"/>
            <rFont val="Tahoma"/>
            <family val="2"/>
          </rPr>
          <t xml:space="preserve">
Effort is the percentage of time expected to be spent providing this service or in support of this service.</t>
        </r>
      </text>
    </comment>
  </commentList>
</comments>
</file>

<file path=xl/sharedStrings.xml><?xml version="1.0" encoding="utf-8"?>
<sst xmlns="http://schemas.openxmlformats.org/spreadsheetml/2006/main" count="206" uniqueCount="183">
  <si>
    <t>Employee</t>
  </si>
  <si>
    <t>Annual Salary &amp; Fringe</t>
  </si>
  <si>
    <t>Employee Title</t>
  </si>
  <si>
    <t>Description</t>
  </si>
  <si>
    <t>DIRECT PERSONNEL COSTS:</t>
  </si>
  <si>
    <t>SALARY EMPLOYEES:</t>
  </si>
  <si>
    <t>HOURLY EMPLOYEES:</t>
  </si>
  <si>
    <t>Hourly Rate</t>
  </si>
  <si>
    <t>TOTAL - SALARY PERSONNEL</t>
  </si>
  <si>
    <t>TOTAL - HOURLY PERSONNEL</t>
  </si>
  <si>
    <t>Employee #1</t>
  </si>
  <si>
    <t>Employee #2</t>
  </si>
  <si>
    <t>Programmer</t>
  </si>
  <si>
    <t>Admin Asst</t>
  </si>
  <si>
    <t>Amount</t>
  </si>
  <si>
    <t>Original Cost</t>
  </si>
  <si>
    <t>Estimated Life</t>
  </si>
  <si>
    <t>Annual Cost</t>
  </si>
  <si>
    <t>EQUIPMENT COST ANALYSIS</t>
  </si>
  <si>
    <t>PAGE 3</t>
  </si>
  <si>
    <t>PAGE 4</t>
  </si>
  <si>
    <t>Equipment (costing &lt; $5,000)</t>
  </si>
  <si>
    <t>Employee #3 (on-call)</t>
  </si>
  <si>
    <t>Employee Name</t>
  </si>
  <si>
    <t>Federal grants and that were originally purchased with non-Federal and non-General Fund monies.</t>
  </si>
  <si>
    <t>External</t>
  </si>
  <si>
    <t>On-Campus</t>
  </si>
  <si>
    <t>Federal</t>
  </si>
  <si>
    <t>Account Number:</t>
  </si>
  <si>
    <t>Description/Title of Service:</t>
  </si>
  <si>
    <t>Rate:</t>
  </si>
  <si>
    <t>Rate</t>
  </si>
  <si>
    <t>per (unit)</t>
  </si>
  <si>
    <t>Date:</t>
  </si>
  <si>
    <t>SERVICE CENTER BILLING RATE APPROVAL REQUEST</t>
  </si>
  <si>
    <t>Department:</t>
  </si>
  <si>
    <t>Contact Person (name &amp; #):</t>
  </si>
  <si>
    <t>Anticipated Hours Worked</t>
  </si>
  <si>
    <t>XT123456</t>
  </si>
  <si>
    <t>Department of Cost Accounting</t>
  </si>
  <si>
    <t>Becca Fedewa 4-4193</t>
  </si>
  <si>
    <t>BILLING RATE DOCUMENTATION SUMMARY</t>
  </si>
  <si>
    <t>DIRECT MATERIALS</t>
  </si>
  <si>
    <t>Slides</t>
  </si>
  <si>
    <t>Litmus Paper</t>
  </si>
  <si>
    <t>Dye</t>
  </si>
  <si>
    <t>Printer (solely for testing)</t>
  </si>
  <si>
    <t>Microscope</t>
  </si>
  <si>
    <t>Autoclaves</t>
  </si>
  <si>
    <t>Analysis Software</t>
  </si>
  <si>
    <t>EQUIPMENT OPERATIONAL EXPENSES</t>
  </si>
  <si>
    <t>Repairs and Maintenance (other than equip)</t>
  </si>
  <si>
    <t>NOTE:  Please include only those other direct expenses that will be directly attributable to the service.</t>
  </si>
  <si>
    <t>Contracted Services (expert testers)</t>
  </si>
  <si>
    <t>User Groups:</t>
  </si>
  <si>
    <t>DIRECT PERSONNEL (SEE PAGE/TAB 2 FOR DETAILS)</t>
  </si>
  <si>
    <t>DIRECT MATERIALS (SEE PAGE/TAB 3 FOR DETAILS)</t>
  </si>
  <si>
    <t>EQUIPMENT USE FEE (INDIRECT)</t>
  </si>
  <si>
    <t>Rental of lab space for this test only</t>
  </si>
  <si>
    <t>Costs charged to the revolving account that are specifically identifiable with relative ease and high degree of accuracy.</t>
  </si>
  <si>
    <t>Cost Related to This Service</t>
  </si>
  <si>
    <t>Cost per Year Related to this Service</t>
  </si>
  <si>
    <t>Maintenance contracts on Above Equip (per year)</t>
  </si>
  <si>
    <t>Shipping costs (for sending Test Results Only)</t>
  </si>
  <si>
    <t>Office printer/scanner</t>
  </si>
  <si>
    <t>Ink Cartridges (for testing printer)</t>
  </si>
  <si>
    <t>Toner for Office printer/scanner</t>
  </si>
  <si>
    <t>Total Equipment Cost</t>
  </si>
  <si>
    <t>Total Equipment Operational Costs</t>
  </si>
  <si>
    <t>Annual Amount</t>
  </si>
  <si>
    <t>Allocation Method for % Related to this Service:</t>
  </si>
  <si>
    <t>OTHER DIRECT COSTS:</t>
  </si>
  <si>
    <t>PAGE 2</t>
  </si>
  <si>
    <t>Based on estimated time each machine is used for this service compared to total time.  Differs for each machine, and the operational costs are the same as the machine when specifically identifiable.</t>
  </si>
  <si>
    <t xml:space="preserve">NOTE: Include only the capitalized equipment (costing &gt; or =  $5,000) used in providing goods/services which are charged to the </t>
  </si>
  <si>
    <t>OTHER DIRECT COSTS (SEE PAGE/TAB 5 FOR DETAILS)</t>
  </si>
  <si>
    <t>EQUIPMENT USE (SEE TAB/PAGE 4 FOR DETAILS)</t>
  </si>
  <si>
    <t>TOTAL DIRECT COSTS</t>
  </si>
  <si>
    <t>TOTAL INDIRECT COSTS</t>
  </si>
  <si>
    <t>ANNUAL AMOUNT</t>
  </si>
  <si>
    <t>TOTAL COST PER TEST (Total Cost / # of Tests)</t>
  </si>
  <si>
    <t>X</t>
  </si>
  <si>
    <t>TEST</t>
  </si>
  <si>
    <t>Explanation (if higher):</t>
  </si>
  <si>
    <t>Prevailing Market Price (could also be to fund other dept. activities or build reserves)</t>
  </si>
  <si>
    <t>PAGE 1</t>
  </si>
  <si>
    <t>INSTRUCTIONS:</t>
  </si>
  <si>
    <t>PAGE 5</t>
  </si>
  <si>
    <t>First Time Request or Update/Renewal of Rates:</t>
  </si>
  <si>
    <t>If update/renewal, complete lookback analysis on Tab/Page 6</t>
  </si>
  <si>
    <t>LOOKBACK ANALYSIS (REQUIRED FOR UPDATED/RENEWED RATES)</t>
  </si>
  <si>
    <t>+/- Cumulative Prior Period Deficit or Surplus (NA for NEW Rates.  SEE TAB/PAGE 6)</t>
  </si>
  <si>
    <t>Page 6</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</si>
  <si>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</si>
  <si>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</si>
  <si>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</si>
  <si>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</si>
  <si>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</si>
  <si>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Total Indirect Costs Allocated to this Service (using methods consistent with approved rates)</t>
  </si>
  <si>
    <t>NET COSTS OF PROVIDING THE SERVICE IN PRIOR PERIOD</t>
  </si>
  <si>
    <t>NET REVENUE GENERATED FOR COST RECOVERY</t>
  </si>
  <si>
    <t>PRIOR PERIOD NET (REVENUE LESS EXPENSES OR COSTS)</t>
  </si>
  <si>
    <t>PRIOR CUMULATIVE SURPLUS/(DEFICIT) FROM MOST RECENT LOOKBACK ANALYSIS</t>
  </si>
  <si>
    <t>Total Direct Expenses Incurred for Performing this Service in Prior Year</t>
  </si>
  <si>
    <t>EXPENSES OR COSTS - Prior Period (up to 2 years)</t>
  </si>
  <si>
    <t>REVENUE - Prior Period (up to 2 years</t>
  </si>
  <si>
    <t xml:space="preserve">Annual review is encouraged, but at least biennially (every 2 years) is required.  </t>
  </si>
  <si>
    <t>From:</t>
  </si>
  <si>
    <t>To:</t>
  </si>
  <si>
    <t>TOTAL PROJECTED COSTS, NET OF CUMULATIVE SURPLUS (DEFICIT) FOR THIS SERVICE</t>
  </si>
  <si>
    <t>NUMBER OF TESTS ESTIMATED TO BE PERFORMED IN A YEAR</t>
  </si>
  <si>
    <t>SUMMARY OF ANNUAL DIRECT COSTS</t>
  </si>
  <si>
    <t>SUMMARY OF ANNUAL INDIRECT COSTS</t>
  </si>
  <si>
    <t>Time Period Used for Lookback</t>
  </si>
  <si>
    <t>Testing of Lab Samples</t>
  </si>
  <si>
    <t>Renewal</t>
  </si>
  <si>
    <t>Rate Effective Date:</t>
  </si>
  <si>
    <t>Surplus should not exceed 60 days of working capital</t>
  </si>
  <si>
    <t>TOTAL DIRECT PERSONNEL COSTS (to Tab/Page 1)</t>
  </si>
  <si>
    <t>TOTAL DIRECT MATERIALS (to Tab/Page 1)</t>
  </si>
  <si>
    <t>TOTAL ANNUAL EQUIPMENT COSTS (to Tab/Page 1)</t>
  </si>
  <si>
    <t>TOTAL OTHER DIRECT COSTS (to Tab/Page 1)</t>
  </si>
  <si>
    <t>CUMULATIVE SURPLUS (DEFICIT) FOR THE SERVICE (to Tab/Page 1)</t>
  </si>
  <si>
    <t>% Related to this Service</t>
  </si>
  <si>
    <t>Cost Related to This Service/Acct</t>
  </si>
  <si>
    <t>Complete the supporting tabs to compile costs of providing this service/testing.  Summarize the totals from other tabs in the  summary below, and fill in the desired rates for each user group.  Text in green needs to be updated (or added to).  ALL COSTS INCLUDED IN THIS ANALYSIS SHOULD BE EXPENSES ON THE REVOLVING ACCOUNT NAMED ABOVE.</t>
  </si>
  <si>
    <t>ALL INFORMATION BELOW SHOULD TIE DIRECTLY TO OPERATING STATEMENTS FOR THE PERIOD USED.</t>
  </si>
  <si>
    <t xml:space="preserve">E-mail completed workbook or questions to </t>
  </si>
  <si>
    <t>or contact  with questions.</t>
  </si>
  <si>
    <t>http://www.ouhsc.edu/financialservices/GC/fringe_benefit_rates.asp</t>
  </si>
  <si>
    <t>GENERAL INFORMATION WORSHEET</t>
  </si>
  <si>
    <r>
      <rPr>
        <b/>
        <sz val="12"/>
        <rFont val="Cambria"/>
        <family val="1"/>
        <scheme val="major"/>
      </rPr>
      <t xml:space="preserve">Instructions: </t>
    </r>
    <r>
      <rPr>
        <sz val="12"/>
        <rFont val="Cambria"/>
        <family val="1"/>
        <scheme val="major"/>
      </rPr>
      <t xml:space="preserve"> This form is intended to collect general information about a research recharge center operating within University of Oklahoma Health Sciences Center. </t>
    </r>
  </si>
  <si>
    <t>SECTION 1: Background Information</t>
  </si>
  <si>
    <t>A) Name &amp; location of this recharge center:</t>
  </si>
  <si>
    <t>NAME:</t>
  </si>
  <si>
    <t>LOCATION:</t>
  </si>
  <si>
    <t>B) In general terms, what services will be (or are) provided (list below)</t>
  </si>
  <si>
    <t>C) What are the hours of operation for this recharge center?</t>
  </si>
  <si>
    <t xml:space="preserve">D) On what unit of measurement will billing be established?   (for example: hourly, per analysis, daily) </t>
  </si>
  <si>
    <t>E) Will services be provided only by recharge center staff members?    If not, what training is required for users of this core?  Do you plan to charge for that training?</t>
  </si>
  <si>
    <t>F) Are similar services available elsewhere at OUHSC?    If yes, then explain how this recharge center will be utilized differently from the existing service.</t>
  </si>
  <si>
    <t>G) Will services be provided to non-OUHSC investigators?  If yes, what is the expected percentage of your user base?</t>
  </si>
  <si>
    <t>H) In case of prolonged deficit, please designate a back-up OUHSC account.</t>
  </si>
  <si>
    <t>New Recharge Center Account Checklist</t>
  </si>
  <si>
    <t>Additional Comments</t>
  </si>
  <si>
    <t>ü</t>
  </si>
  <si>
    <t>Considerations Prior to Starting Process:</t>
  </si>
  <si>
    <t>Is the activity viable?</t>
  </si>
  <si>
    <t>Does the activity fit within the mission of OUHSC?</t>
  </si>
  <si>
    <t>Is the activity primarily for the purposes of charging to internal departments or sponsored programs?</t>
  </si>
  <si>
    <t>Any concerns related to competition with private enterprise?</t>
  </si>
  <si>
    <t>Do you anticipate including a subsidy?</t>
  </si>
  <si>
    <t>SUAUX Account Process:</t>
  </si>
  <si>
    <t>Write a business plan</t>
  </si>
  <si>
    <t>Create billing rate calculations</t>
  </si>
  <si>
    <t>Create a 3 year projection</t>
  </si>
  <si>
    <t>Complete a fund budget request form</t>
  </si>
  <si>
    <t>Confirm all paperwork (business plan, billing rates, 3 year projection, fund budget request) is consistent with one another</t>
  </si>
  <si>
    <t>Send to Service Unit Accounting for review and approval process</t>
  </si>
  <si>
    <t>Create a SUAUX account once Service Unit Accounting has provided approval</t>
  </si>
  <si>
    <t>Please list only those employees that will be directly performing services that will be billed for.  Do not include salaries that are charged to sponsored programs.  If the employee will be directly working for the recharge center, their effort should be removed from the sponsored program.</t>
  </si>
  <si>
    <t>% Effort on This Service/Acct</t>
  </si>
  <si>
    <t xml:space="preserve">Annual Pay Per Person </t>
  </si>
  <si>
    <t>Fringe %</t>
  </si>
  <si>
    <t>OUHSC Tag Number</t>
  </si>
  <si>
    <t>OU561980</t>
  </si>
  <si>
    <t>OU234567</t>
  </si>
  <si>
    <t>OU127589</t>
  </si>
  <si>
    <t>OU324596</t>
  </si>
  <si>
    <t>OU278153</t>
  </si>
  <si>
    <t xml:space="preserve">Fringe rates can be found at </t>
  </si>
  <si>
    <t>SUBSIDY WORKSHEET</t>
  </si>
  <si>
    <t xml:space="preserve">The purpose of this worksheet is to determine how to allocate the total Subsidy from the University for your recharge center.  Subsidies are defined as non revenue funds from the department, college or university that are used to support the recharge center.   The total Subsidy will be divided equally among the service areas or instruments. </t>
  </si>
  <si>
    <r>
      <t xml:space="preserve">All cells with this color must be filled in by the user. Be sure to write over or delete </t>
    </r>
    <r>
      <rPr>
        <b/>
        <i/>
        <sz val="10"/>
        <color rgb="FFFF0000"/>
        <rFont val="Arial"/>
        <family val="2"/>
      </rPr>
      <t>example data</t>
    </r>
    <r>
      <rPr>
        <i/>
        <sz val="10"/>
        <color theme="1"/>
        <rFont val="Arial"/>
        <family val="2"/>
      </rPr>
      <t>.</t>
    </r>
  </si>
  <si>
    <r>
      <t xml:space="preserve">Subsidy - </t>
    </r>
    <r>
      <rPr>
        <sz val="10"/>
        <color theme="1"/>
        <rFont val="Arial"/>
        <family val="2"/>
      </rPr>
      <t>any funds provided to the recharge center to support operation.  This could include institutional (e.g. VPR, Provost, etc.), college, or department.</t>
    </r>
  </si>
  <si>
    <t>Chartfield # for Subsidy</t>
  </si>
  <si>
    <t>Notes</t>
  </si>
  <si>
    <t>MISCD ADM999 00012 00000</t>
  </si>
  <si>
    <t>Director salary support</t>
  </si>
  <si>
    <t>Maintenance Contract</t>
  </si>
  <si>
    <r>
      <t xml:space="preserve">Total Subsidy - </t>
    </r>
    <r>
      <rPr>
        <b/>
        <i/>
        <sz val="10"/>
        <color theme="1"/>
        <rFont val="Arial"/>
        <family val="2"/>
      </rPr>
      <t>use this value in Rate Worksheet</t>
    </r>
  </si>
  <si>
    <t>Director</t>
  </si>
  <si>
    <t>LESS SUBSIDY (tab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</si>
</sst>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_(&quot;$&quot;* #,##0_);_(&quot;$&quot;* \(#,##0\);_(&quot;$&quot;* &quot;-&quot;??_);_(@_)"/>
    <numFmt numFmtId="168" formatCode="_(* #,##0_);_(* \(#,##0\);_(* &quot;-&quot;??_);_(@_)"/>
  </numFmts>
  <fonts count="64" x14ac:knownFonts="1">
    <font>
      <sz val="8"/>
      <name val="Arial"/>
    </font>
    <font>
      <sz val="11"/>
      <color theme="1"/>
      <name val="Calibri"/>
      <family val="2"/>
      <scheme val="minor"/>
    </font>
    <font>
      <sz val="11"/>
      <color theme="1"/>
      <name val="Calibri"/>
      <family val="2"/>
      <scheme val="minor"/>
    </font>
    <font>
      <sz val="8"/>
      <name val="Arial"/>
      <family val="2"/>
    </font>
    <font>
      <b/>
      <sz val="8"/>
      <name val="Arial"/>
      <family val="2"/>
    </font>
    <font>
      <b/>
      <sz val="10"/>
      <name val="Arial"/>
      <family val="2"/>
    </font>
    <font>
      <sz val="8"/>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sz val="8"/>
      <name val="Arial"/>
      <family val="2"/>
    </font>
    <font>
      <u/>
      <sz val="8"/>
      <color theme="10"/>
      <name val="Arial"/>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sz val="12"/>
      <name val="Calibri"/>
      <family val="2"/>
      <scheme val="minor"/>
    </font>
    <font>
      <b/>
      <sz val="12"/>
      <name val="Calibri"/>
      <family val="2"/>
      <scheme val="minor"/>
    </font>
    <font>
      <b/>
      <sz val="12"/>
      <color rgb="FFFF0000"/>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b/>
      <sz val="10"/>
      <color rgb="FF00B050"/>
      <name val="Calibri"/>
      <family val="2"/>
      <scheme val="minor"/>
    </font>
    <font>
      <sz val="8"/>
      <color rgb="FF00B050"/>
      <name val="Calibri"/>
      <family val="2"/>
      <scheme val="minor"/>
    </font>
    <font>
      <b/>
      <sz val="11"/>
      <name val="Calibri"/>
      <family val="2"/>
      <scheme val="minor"/>
    </font>
    <font>
      <sz val="10"/>
      <color rgb="FFFF0000"/>
      <name val="Calibri"/>
      <family val="2"/>
      <scheme val="minor"/>
    </font>
    <font>
      <sz val="8"/>
      <color rgb="FFFF0000"/>
      <name val="Arial"/>
      <family val="2"/>
    </font>
    <font>
      <b/>
      <sz val="11"/>
      <color theme="1"/>
      <name val="Calibri"/>
      <family val="2"/>
      <scheme val="minor"/>
    </font>
    <font>
      <b/>
      <u/>
      <sz val="16"/>
      <color theme="1"/>
      <name val="Cambria"/>
      <family val="1"/>
      <scheme val="major"/>
    </font>
    <font>
      <sz val="11"/>
      <color theme="1"/>
      <name val="Cambria"/>
      <family val="1"/>
      <scheme val="major"/>
    </font>
    <font>
      <sz val="10"/>
      <name val="Arial"/>
      <family val="2"/>
    </font>
    <font>
      <sz val="12"/>
      <name val="Cambria"/>
      <family val="1"/>
      <scheme val="major"/>
    </font>
    <font>
      <b/>
      <sz val="12"/>
      <name val="Cambria"/>
      <family val="1"/>
      <scheme val="major"/>
    </font>
    <font>
      <sz val="10"/>
      <name val="Cambria"/>
      <family val="1"/>
      <scheme val="major"/>
    </font>
    <font>
      <b/>
      <sz val="12"/>
      <color theme="0"/>
      <name val="Cambria"/>
      <family val="1"/>
      <scheme val="major"/>
    </font>
    <font>
      <b/>
      <u/>
      <sz val="11"/>
      <name val="Cambria"/>
      <family val="1"/>
      <scheme val="major"/>
    </font>
    <font>
      <b/>
      <sz val="10"/>
      <name val="Cambria"/>
      <family val="1"/>
      <scheme val="major"/>
    </font>
    <font>
      <b/>
      <sz val="18"/>
      <color rgb="FF000000"/>
      <name val="Cambria"/>
      <family val="1"/>
      <scheme val="major"/>
    </font>
    <font>
      <u/>
      <sz val="11"/>
      <color theme="10"/>
      <name val="Calibri"/>
      <family val="2"/>
      <scheme val="minor"/>
    </font>
    <font>
      <b/>
      <i/>
      <sz val="12"/>
      <color theme="1"/>
      <name val="Cambria"/>
      <family val="1"/>
      <scheme val="major"/>
    </font>
    <font>
      <b/>
      <sz val="12"/>
      <name val="Arial"/>
      <family val="2"/>
    </font>
    <font>
      <b/>
      <sz val="12"/>
      <name val="Wingdings"/>
      <charset val="2"/>
    </font>
    <font>
      <b/>
      <sz val="11"/>
      <name val="Arial"/>
      <family val="2"/>
    </font>
    <font>
      <b/>
      <sz val="12"/>
      <name val="Cambria"/>
      <family val="2"/>
      <scheme val="major"/>
    </font>
    <font>
      <b/>
      <sz val="12"/>
      <color theme="1"/>
      <name val="Cambria"/>
      <family val="2"/>
      <scheme val="major"/>
    </font>
    <font>
      <sz val="12"/>
      <color theme="1"/>
      <name val="Cambria"/>
      <family val="1"/>
      <scheme val="major"/>
    </font>
    <font>
      <b/>
      <sz val="12"/>
      <color theme="1"/>
      <name val="Cambria"/>
      <family val="1"/>
      <scheme val="major"/>
    </font>
    <font>
      <sz val="10"/>
      <color rgb="FFFF0000"/>
      <name val="Arial"/>
      <family val="2"/>
    </font>
    <font>
      <b/>
      <sz val="9"/>
      <color indexed="81"/>
      <name val="Tahoma"/>
      <family val="2"/>
    </font>
    <font>
      <sz val="9"/>
      <color indexed="81"/>
      <name val="Tahoma"/>
      <family val="2"/>
    </font>
    <font>
      <b/>
      <u/>
      <sz val="10"/>
      <color rgb="FF000000"/>
      <name val="Arial"/>
      <family val="2"/>
    </font>
    <font>
      <sz val="10"/>
      <color theme="1"/>
      <name val="Arial"/>
      <family val="2"/>
    </font>
    <font>
      <sz val="10"/>
      <color rgb="FF000000"/>
      <name val="Arial"/>
      <family val="2"/>
    </font>
    <font>
      <b/>
      <sz val="10"/>
      <color rgb="FF000000"/>
      <name val="Arial"/>
      <family val="2"/>
    </font>
    <font>
      <b/>
      <sz val="10"/>
      <color theme="1"/>
      <name val="Arial"/>
      <family val="2"/>
    </font>
    <font>
      <i/>
      <sz val="10"/>
      <color theme="1"/>
      <name val="Arial"/>
      <family val="2"/>
    </font>
    <font>
      <b/>
      <i/>
      <sz val="10"/>
      <color rgb="FFFF0000"/>
      <name val="Arial"/>
      <family val="2"/>
    </font>
    <font>
      <b/>
      <i/>
      <sz val="10"/>
      <color theme="1"/>
      <name val="Arial"/>
      <family val="2"/>
    </font>
    <font>
      <b/>
      <sz val="10"/>
      <color rgb="FF00B050"/>
      <name val="Arial"/>
      <family val="2"/>
    </font>
    <font>
      <b/>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CC"/>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diagonal/>
    </border>
    <border>
      <left/>
      <right/>
      <top style="thin">
        <color theme="0" tint="-0.499984740745262"/>
      </top>
      <bottom/>
      <diagonal/>
    </border>
    <border>
      <left/>
      <right style="medium">
        <color indexed="64"/>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top style="medium">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s>
  <cellStyleXfs count="16">
    <xf numFmtId="0" fontId="0" fillId="0" borderId="0"/>
    <xf numFmtId="43" fontId="3"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xf numFmtId="9" fontId="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0" fontId="2" fillId="0" borderId="0"/>
    <xf numFmtId="0" fontId="34" fillId="0" borderId="0"/>
    <xf numFmtId="0" fontId="42" fillId="0" borderId="0" applyNumberFormat="0" applyFill="0" applyBorder="0" applyAlignment="0" applyProtection="0"/>
    <xf numFmtId="0" fontId="1" fillId="0" borderId="0"/>
  </cellStyleXfs>
  <cellXfs count="378">
    <xf numFmtId="0" fontId="0" fillId="0" borderId="0" xfId="0"/>
    <xf numFmtId="0" fontId="4" fillId="0" borderId="0" xfId="0" applyFont="1" applyAlignment="1">
      <alignment horizontal="center"/>
    </xf>
    <xf numFmtId="0" fontId="4"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0" fontId="5"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164" fontId="0" fillId="0" borderId="1" xfId="0" applyNumberFormat="1" applyBorder="1"/>
    <xf numFmtId="0" fontId="6" fillId="0" borderId="0" xfId="0" applyFont="1" applyFill="1"/>
    <xf numFmtId="49" fontId="6" fillId="0" borderId="0" xfId="0" applyNumberFormat="1" applyFont="1" applyFill="1" applyAlignment="1">
      <alignment horizontal="center"/>
    </xf>
    <xf numFmtId="164" fontId="6" fillId="0" borderId="0" xfId="0" applyNumberFormat="1" applyFont="1" applyFill="1"/>
    <xf numFmtId="0" fontId="6" fillId="0" borderId="0" xfId="0" applyFont="1" applyFill="1" applyAlignment="1">
      <alignment horizontal="center"/>
    </xf>
    <xf numFmtId="0" fontId="0" fillId="0" borderId="0" xfId="0" applyBorder="1"/>
    <xf numFmtId="164" fontId="0" fillId="0" borderId="0" xfId="0" applyNumberFormat="1" applyBorder="1"/>
    <xf numFmtId="0" fontId="4" fillId="0" borderId="0" xfId="0" applyFont="1" applyAlignment="1">
      <alignment horizontal="right"/>
    </xf>
    <xf numFmtId="0" fontId="4" fillId="0" borderId="2" xfId="0" applyFont="1" applyBorder="1" applyAlignment="1">
      <alignment horizontal="center" wrapText="1"/>
    </xf>
    <xf numFmtId="44" fontId="0" fillId="0" borderId="0" xfId="4" applyFont="1"/>
    <xf numFmtId="49" fontId="7" fillId="0" borderId="0" xfId="0" applyNumberFormat="1" applyFont="1" applyAlignment="1">
      <alignment horizontal="left"/>
    </xf>
    <xf numFmtId="0" fontId="7" fillId="0" borderId="0" xfId="0" applyFont="1"/>
    <xf numFmtId="0" fontId="8" fillId="0" borderId="0" xfId="0" applyFont="1"/>
    <xf numFmtId="0" fontId="4" fillId="0" borderId="0" xfId="0" applyFont="1"/>
    <xf numFmtId="10" fontId="4" fillId="0" borderId="0" xfId="9" applyNumberFormat="1" applyFont="1" applyBorder="1" applyAlignment="1">
      <alignment horizontal="right"/>
    </xf>
    <xf numFmtId="49" fontId="0" fillId="0" borderId="0" xfId="0" applyNumberFormat="1" applyBorder="1" applyAlignment="1">
      <alignment horizontal="center"/>
    </xf>
    <xf numFmtId="165" fontId="0" fillId="0" borderId="0" xfId="0" applyNumberFormat="1" applyBorder="1" applyAlignment="1">
      <alignment horizontal="center"/>
    </xf>
    <xf numFmtId="164" fontId="4" fillId="0" borderId="0" xfId="0" applyNumberFormat="1" applyFont="1" applyBorder="1"/>
    <xf numFmtId="0" fontId="4" fillId="0" borderId="0" xfId="0" applyFont="1" applyBorder="1"/>
    <xf numFmtId="166" fontId="0" fillId="0" borderId="0" xfId="9" applyNumberFormat="1" applyFont="1" applyBorder="1" applyAlignment="1">
      <alignment horizontal="right"/>
    </xf>
    <xf numFmtId="10" fontId="6" fillId="0" borderId="0" xfId="9" applyNumberFormat="1" applyFont="1" applyBorder="1" applyAlignment="1">
      <alignment horizontal="right"/>
    </xf>
    <xf numFmtId="0" fontId="0" fillId="0" borderId="1" xfId="0" applyBorder="1"/>
    <xf numFmtId="49" fontId="0" fillId="0" borderId="1" xfId="0" applyNumberFormat="1" applyBorder="1" applyAlignment="1">
      <alignment horizontal="center"/>
    </xf>
    <xf numFmtId="10" fontId="6" fillId="0" borderId="1" xfId="9" applyNumberFormat="1" applyFont="1" applyBorder="1" applyAlignment="1">
      <alignment horizontal="right"/>
    </xf>
    <xf numFmtId="166" fontId="0" fillId="0" borderId="1" xfId="9" applyNumberFormat="1" applyFont="1" applyBorder="1" applyAlignment="1">
      <alignment horizontal="right"/>
    </xf>
    <xf numFmtId="41" fontId="0" fillId="0" borderId="0" xfId="0" applyNumberFormat="1"/>
    <xf numFmtId="41" fontId="4" fillId="0" borderId="0" xfId="0" applyNumberFormat="1" applyFont="1" applyBorder="1" applyAlignment="1">
      <alignment horizontal="center"/>
    </xf>
    <xf numFmtId="41" fontId="0" fillId="0" borderId="1" xfId="0" applyNumberFormat="1" applyBorder="1"/>
    <xf numFmtId="0" fontId="4" fillId="0" borderId="0" xfId="0" applyFont="1" applyAlignment="1">
      <alignment horizontal="center" wrapText="1"/>
    </xf>
    <xf numFmtId="42" fontId="0" fillId="0" borderId="0" xfId="0" applyNumberFormat="1"/>
    <xf numFmtId="41" fontId="4" fillId="0" borderId="0" xfId="0" applyNumberFormat="1" applyFont="1"/>
    <xf numFmtId="0" fontId="14" fillId="0" borderId="0" xfId="0" applyFont="1"/>
    <xf numFmtId="0" fontId="14" fillId="0" borderId="1" xfId="0" applyFont="1" applyBorder="1"/>
    <xf numFmtId="0" fontId="15" fillId="0" borderId="0" xfId="0" applyFont="1"/>
    <xf numFmtId="0" fontId="14" fillId="0" borderId="0" xfId="0" applyFont="1" applyBorder="1" applyAlignment="1">
      <alignment horizontal="left"/>
    </xf>
    <xf numFmtId="9" fontId="0" fillId="0" borderId="0" xfId="9" applyFont="1" applyAlignment="1">
      <alignment horizontal="center"/>
    </xf>
    <xf numFmtId="0" fontId="9" fillId="0" borderId="0" xfId="0" applyFont="1"/>
    <xf numFmtId="0" fontId="16" fillId="0" borderId="0" xfId="0" applyFont="1"/>
    <xf numFmtId="44" fontId="16" fillId="0" borderId="0" xfId="4" applyFont="1"/>
    <xf numFmtId="42" fontId="16" fillId="0" borderId="0" xfId="0" applyNumberFormat="1" applyFont="1"/>
    <xf numFmtId="0" fontId="16" fillId="0" borderId="0" xfId="0" applyFont="1" applyAlignment="1">
      <alignment horizontal="center"/>
    </xf>
    <xf numFmtId="41" fontId="16" fillId="0" borderId="0" xfId="0" applyNumberFormat="1" applyFont="1"/>
    <xf numFmtId="0" fontId="17" fillId="0" borderId="0" xfId="0" applyFont="1" applyBorder="1" applyAlignment="1"/>
    <xf numFmtId="41" fontId="0" fillId="0" borderId="3" xfId="0" applyNumberFormat="1" applyBorder="1"/>
    <xf numFmtId="164" fontId="4" fillId="0" borderId="3" xfId="0" applyNumberFormat="1" applyFont="1" applyBorder="1"/>
    <xf numFmtId="3" fontId="0" fillId="0" borderId="0" xfId="0" applyNumberFormat="1" applyBorder="1" applyAlignment="1">
      <alignment horizontal="right"/>
    </xf>
    <xf numFmtId="164" fontId="4" fillId="0" borderId="3" xfId="9" applyNumberFormat="1" applyFont="1" applyBorder="1" applyAlignment="1">
      <alignment horizontal="right"/>
    </xf>
    <xf numFmtId="164" fontId="4" fillId="3" borderId="4" xfId="0" applyNumberFormat="1" applyFont="1" applyFill="1" applyBorder="1"/>
    <xf numFmtId="0" fontId="0" fillId="4" borderId="0" xfId="0" applyFill="1"/>
    <xf numFmtId="44" fontId="16" fillId="0" borderId="0" xfId="4" applyNumberFormat="1" applyFont="1"/>
    <xf numFmtId="9" fontId="16" fillId="0" borderId="0" xfId="9" applyFont="1"/>
    <xf numFmtId="44" fontId="16" fillId="0" borderId="0" xfId="0" applyNumberFormat="1" applyFont="1"/>
    <xf numFmtId="42" fontId="4" fillId="3" borderId="5" xfId="0" applyNumberFormat="1" applyFont="1" applyFill="1" applyBorder="1"/>
    <xf numFmtId="0" fontId="4" fillId="0" borderId="2" xfId="0" applyFont="1" applyBorder="1" applyAlignment="1">
      <alignment wrapText="1"/>
    </xf>
    <xf numFmtId="9" fontId="16" fillId="0" borderId="3" xfId="9" applyFont="1" applyBorder="1"/>
    <xf numFmtId="42" fontId="16" fillId="0" borderId="3" xfId="0" applyNumberFormat="1" applyFont="1" applyBorder="1"/>
    <xf numFmtId="42" fontId="4" fillId="0" borderId="3" xfId="0" applyNumberFormat="1" applyFont="1" applyFill="1" applyBorder="1"/>
    <xf numFmtId="42" fontId="16" fillId="0" borderId="0" xfId="0" applyNumberFormat="1" applyFont="1" applyBorder="1"/>
    <xf numFmtId="44" fontId="16" fillId="0" borderId="0" xfId="4" applyFont="1" applyBorder="1"/>
    <xf numFmtId="9" fontId="16" fillId="0" borderId="0" xfId="9" applyFont="1" applyAlignment="1">
      <alignment horizontal="center"/>
    </xf>
    <xf numFmtId="164" fontId="16" fillId="0" borderId="0" xfId="0" applyNumberFormat="1" applyFont="1"/>
    <xf numFmtId="164" fontId="16" fillId="0" borderId="0" xfId="0" applyNumberFormat="1" applyFont="1" applyBorder="1"/>
    <xf numFmtId="166" fontId="16" fillId="0" borderId="0" xfId="0" applyNumberFormat="1" applyFont="1"/>
    <xf numFmtId="9" fontId="16" fillId="0" borderId="0" xfId="9" applyFont="1" applyBorder="1" applyAlignment="1">
      <alignment horizontal="center"/>
    </xf>
    <xf numFmtId="168" fontId="16" fillId="0" borderId="0" xfId="1" applyNumberFormat="1" applyFont="1" applyBorder="1" applyAlignment="1">
      <alignment horizontal="center"/>
    </xf>
    <xf numFmtId="166" fontId="16" fillId="0" borderId="0" xfId="0" applyNumberFormat="1" applyFont="1" applyBorder="1"/>
    <xf numFmtId="10" fontId="16" fillId="0" borderId="0" xfId="9" applyNumberFormat="1" applyFont="1" applyBorder="1" applyAlignment="1">
      <alignment horizontal="center"/>
    </xf>
    <xf numFmtId="44" fontId="16" fillId="0" borderId="0" xfId="4" applyNumberFormat="1" applyFont="1" applyBorder="1"/>
    <xf numFmtId="0" fontId="5" fillId="4" borderId="0" xfId="0" applyFont="1" applyFill="1"/>
    <xf numFmtId="167" fontId="4" fillId="3" borderId="5" xfId="4" applyNumberFormat="1" applyFont="1" applyFill="1" applyBorder="1"/>
    <xf numFmtId="0" fontId="16" fillId="0" borderId="0" xfId="0" applyFont="1" applyBorder="1" applyAlignment="1">
      <alignment vertical="center" wrapText="1"/>
    </xf>
    <xf numFmtId="0" fontId="4" fillId="0" borderId="6" xfId="0" applyFont="1" applyBorder="1" applyAlignment="1">
      <alignment horizontal="left"/>
    </xf>
    <xf numFmtId="0" fontId="4" fillId="0" borderId="6" xfId="0" applyFont="1" applyBorder="1" applyAlignment="1">
      <alignment horizontal="left" wrapText="1"/>
    </xf>
    <xf numFmtId="49" fontId="4" fillId="0" borderId="6" xfId="0" applyNumberFormat="1" applyFont="1" applyBorder="1" applyAlignment="1">
      <alignment horizontal="center" wrapText="1"/>
    </xf>
    <xf numFmtId="0" fontId="4" fillId="0" borderId="6" xfId="0" applyFont="1" applyBorder="1" applyAlignment="1">
      <alignment horizontal="center" wrapText="1"/>
    </xf>
    <xf numFmtId="0" fontId="4" fillId="0" borderId="6" xfId="0" applyFont="1" applyBorder="1" applyAlignment="1">
      <alignment wrapText="1"/>
    </xf>
    <xf numFmtId="0" fontId="0" fillId="0" borderId="3" xfId="0" applyBorder="1"/>
    <xf numFmtId="41" fontId="4" fillId="0" borderId="6" xfId="0" applyNumberFormat="1" applyFont="1" applyBorder="1" applyAlignment="1">
      <alignment horizontal="center" wrapText="1"/>
    </xf>
    <xf numFmtId="0" fontId="14" fillId="0" borderId="0" xfId="0" applyFont="1" applyAlignment="1">
      <alignment horizontal="right"/>
    </xf>
    <xf numFmtId="0" fontId="15" fillId="0" borderId="0" xfId="0" applyFont="1" applyAlignment="1">
      <alignment horizontal="right"/>
    </xf>
    <xf numFmtId="167" fontId="4" fillId="0" borderId="3" xfId="0" applyNumberFormat="1" applyFont="1" applyBorder="1"/>
    <xf numFmtId="0" fontId="17" fillId="0" borderId="6" xfId="0" applyFont="1" applyBorder="1"/>
    <xf numFmtId="0" fontId="18" fillId="0" borderId="0" xfId="0" applyFont="1"/>
    <xf numFmtId="0" fontId="19" fillId="0" borderId="0" xfId="0" applyFont="1" applyAlignment="1">
      <alignment horizontal="right"/>
    </xf>
    <xf numFmtId="44" fontId="20" fillId="0" borderId="5" xfId="0" applyNumberFormat="1" applyFont="1" applyBorder="1"/>
    <xf numFmtId="0" fontId="21" fillId="0" borderId="0" xfId="0" applyFont="1"/>
    <xf numFmtId="41" fontId="21" fillId="0" borderId="0" xfId="0" applyNumberFormat="1" applyFont="1"/>
    <xf numFmtId="0" fontId="22" fillId="0" borderId="1" xfId="0" applyFont="1" applyBorder="1" applyAlignment="1"/>
    <xf numFmtId="41" fontId="22" fillId="0" borderId="0" xfId="0" applyNumberFormat="1" applyFont="1" applyAlignment="1">
      <alignment horizontal="center"/>
    </xf>
    <xf numFmtId="0" fontId="14" fillId="5" borderId="2" xfId="0" applyFont="1" applyFill="1" applyBorder="1"/>
    <xf numFmtId="0" fontId="14" fillId="5" borderId="7" xfId="0" applyFont="1" applyFill="1" applyBorder="1"/>
    <xf numFmtId="41" fontId="22" fillId="0" borderId="1" xfId="0" applyNumberFormat="1" applyFont="1" applyBorder="1" applyAlignment="1">
      <alignment horizontal="center" wrapText="1"/>
    </xf>
    <xf numFmtId="167" fontId="21" fillId="0" borderId="0" xfId="0" applyNumberFormat="1" applyFont="1"/>
    <xf numFmtId="167" fontId="21" fillId="0" borderId="0" xfId="0" applyNumberFormat="1" applyFont="1" applyBorder="1"/>
    <xf numFmtId="41" fontId="21" fillId="0" borderId="0" xfId="0" applyNumberFormat="1" applyFont="1" applyBorder="1"/>
    <xf numFmtId="0" fontId="22" fillId="0" borderId="0" xfId="0" applyFont="1" applyAlignment="1">
      <alignment horizontal="right"/>
    </xf>
    <xf numFmtId="167" fontId="22" fillId="0" borderId="3" xfId="0" applyNumberFormat="1" applyFont="1" applyBorder="1"/>
    <xf numFmtId="0" fontId="21" fillId="5" borderId="2" xfId="0" applyFont="1" applyFill="1" applyBorder="1"/>
    <xf numFmtId="0" fontId="21" fillId="5" borderId="7" xfId="0" applyFont="1" applyFill="1" applyBorder="1"/>
    <xf numFmtId="0" fontId="19" fillId="0" borderId="1" xfId="0" applyFont="1" applyBorder="1" applyAlignment="1"/>
    <xf numFmtId="0" fontId="19" fillId="5" borderId="8" xfId="0" applyFont="1" applyFill="1" applyBorder="1"/>
    <xf numFmtId="0" fontId="23" fillId="0" borderId="0" xfId="0" applyFont="1"/>
    <xf numFmtId="0" fontId="23" fillId="0" borderId="9" xfId="0" applyFont="1" applyBorder="1"/>
    <xf numFmtId="0" fontId="24" fillId="0" borderId="10" xfId="0" applyFont="1" applyBorder="1"/>
    <xf numFmtId="0" fontId="5" fillId="0" borderId="0" xfId="0" applyFont="1" applyFill="1" applyAlignment="1"/>
    <xf numFmtId="0" fontId="15" fillId="0" borderId="1" xfId="0" applyFont="1" applyBorder="1"/>
    <xf numFmtId="0" fontId="25" fillId="0" borderId="1" xfId="0" applyFont="1" applyBorder="1"/>
    <xf numFmtId="0" fontId="25" fillId="0" borderId="0" xfId="0" applyFont="1" applyBorder="1"/>
    <xf numFmtId="0" fontId="14" fillId="0" borderId="0" xfId="0" applyFont="1" applyBorder="1"/>
    <xf numFmtId="0" fontId="15" fillId="0" borderId="0" xfId="0" applyFont="1" applyBorder="1"/>
    <xf numFmtId="0" fontId="17" fillId="0" borderId="0" xfId="0" applyFont="1" applyFill="1" applyBorder="1" applyAlignment="1">
      <alignment horizontal="left"/>
    </xf>
    <xf numFmtId="0" fontId="23" fillId="0" borderId="0" xfId="0" applyFont="1" applyFill="1" applyBorder="1" applyAlignment="1">
      <alignment horizontal="left"/>
    </xf>
    <xf numFmtId="0" fontId="15" fillId="2" borderId="0" xfId="0" applyFont="1" applyFill="1" applyAlignment="1"/>
    <xf numFmtId="0" fontId="15" fillId="0" borderId="0" xfId="0" applyFont="1" applyFill="1" applyAlignment="1"/>
    <xf numFmtId="0" fontId="15" fillId="0" borderId="0" xfId="0" applyFont="1" applyFill="1"/>
    <xf numFmtId="0" fontId="21" fillId="0" borderId="0" xfId="0" applyFont="1" applyFill="1"/>
    <xf numFmtId="44" fontId="14" fillId="0" borderId="0" xfId="4" applyFont="1"/>
    <xf numFmtId="44" fontId="21" fillId="0" borderId="0" xfId="4" applyFont="1"/>
    <xf numFmtId="44" fontId="17" fillId="0" borderId="0" xfId="4" applyFont="1"/>
    <xf numFmtId="0" fontId="15" fillId="0" borderId="6" xfId="0" applyFont="1" applyBorder="1"/>
    <xf numFmtId="0" fontId="15" fillId="0" borderId="0" xfId="0" applyFont="1" applyAlignment="1">
      <alignment horizontal="left" vertical="top" wrapText="1"/>
    </xf>
    <xf numFmtId="0" fontId="15" fillId="0" borderId="0" xfId="0" applyFont="1" applyBorder="1" applyAlignment="1">
      <alignment horizontal="left" vertical="top"/>
    </xf>
    <xf numFmtId="14" fontId="26" fillId="0" borderId="6" xfId="0" applyNumberFormat="1" applyFont="1" applyBorder="1" applyAlignment="1">
      <alignment horizontal="left" vertical="top" wrapText="1"/>
    </xf>
    <xf numFmtId="44" fontId="17" fillId="0" borderId="1" xfId="4" applyFont="1" applyBorder="1"/>
    <xf numFmtId="44" fontId="14" fillId="0" borderId="3" xfId="4" applyFont="1" applyBorder="1"/>
    <xf numFmtId="44" fontId="14" fillId="3" borderId="5" xfId="4" applyFont="1" applyFill="1" applyBorder="1"/>
    <xf numFmtId="167" fontId="22" fillId="0" borderId="0" xfId="0" applyNumberFormat="1" applyFont="1"/>
    <xf numFmtId="0" fontId="22" fillId="0" borderId="0" xfId="0" quotePrefix="1" applyFont="1" applyAlignment="1">
      <alignment horizontal="right"/>
    </xf>
    <xf numFmtId="0" fontId="27" fillId="0" borderId="0" xfId="0" applyFont="1"/>
    <xf numFmtId="0" fontId="21" fillId="5" borderId="0" xfId="0" applyFont="1" applyFill="1"/>
    <xf numFmtId="0" fontId="28" fillId="5" borderId="0" xfId="0" applyFont="1" applyFill="1"/>
    <xf numFmtId="0" fontId="14" fillId="5" borderId="0" xfId="0" applyFont="1" applyFill="1"/>
    <xf numFmtId="0" fontId="17" fillId="0" borderId="1" xfId="0" applyFont="1" applyFill="1" applyBorder="1" applyAlignment="1">
      <alignment horizontal="left"/>
    </xf>
    <xf numFmtId="14" fontId="17" fillId="0" borderId="6" xfId="0" applyNumberFormat="1" applyFont="1" applyBorder="1"/>
    <xf numFmtId="44" fontId="29" fillId="0" borderId="6" xfId="4" applyFont="1" applyBorder="1"/>
    <xf numFmtId="0" fontId="11" fillId="0" borderId="0" xfId="0" applyFont="1" applyAlignment="1">
      <alignment horizontal="left" vertical="top"/>
    </xf>
    <xf numFmtId="10" fontId="16" fillId="0" borderId="0" xfId="9" applyNumberFormat="1" applyFont="1" applyFill="1" applyBorder="1" applyAlignment="1">
      <alignment horizontal="center"/>
    </xf>
    <xf numFmtId="10" fontId="16" fillId="0" borderId="0" xfId="9" applyNumberFormat="1" applyFont="1" applyFill="1" applyAlignment="1">
      <alignment horizontal="center"/>
    </xf>
    <xf numFmtId="10" fontId="0" fillId="0" borderId="0" xfId="9" applyNumberFormat="1" applyFont="1" applyFill="1" applyAlignment="1">
      <alignment horizontal="center"/>
    </xf>
    <xf numFmtId="0" fontId="5" fillId="0" borderId="0" xfId="0" applyFont="1" applyFill="1"/>
    <xf numFmtId="0" fontId="0" fillId="0" borderId="0" xfId="0" applyFill="1"/>
    <xf numFmtId="49" fontId="0" fillId="0" borderId="0" xfId="0" applyNumberFormat="1" applyFill="1" applyAlignment="1">
      <alignment horizontal="center"/>
    </xf>
    <xf numFmtId="164" fontId="0" fillId="0" borderId="0" xfId="0" applyNumberFormat="1" applyFill="1"/>
    <xf numFmtId="0" fontId="0" fillId="0" borderId="0" xfId="0" applyFill="1" applyAlignment="1">
      <alignment horizontal="center"/>
    </xf>
    <xf numFmtId="0" fontId="30" fillId="0" borderId="0" xfId="0" applyFont="1" applyFill="1"/>
    <xf numFmtId="0" fontId="16" fillId="0" borderId="0" xfId="0" applyFont="1"/>
    <xf numFmtId="0" fontId="4" fillId="0" borderId="6" xfId="0" applyFont="1" applyBorder="1" applyAlignment="1">
      <alignment horizontal="center"/>
    </xf>
    <xf numFmtId="0" fontId="13" fillId="0" borderId="0" xfId="7" applyAlignment="1" applyProtection="1"/>
    <xf numFmtId="49" fontId="13" fillId="0" borderId="0" xfId="7" applyNumberFormat="1" applyAlignment="1" applyProtection="1">
      <alignment horizontal="center"/>
    </xf>
    <xf numFmtId="164" fontId="13" fillId="0" borderId="0" xfId="7" applyNumberFormat="1" applyAlignment="1" applyProtection="1"/>
    <xf numFmtId="0" fontId="14" fillId="0" borderId="0" xfId="8" applyFont="1"/>
    <xf numFmtId="0" fontId="33" fillId="0" borderId="0" xfId="12" applyFont="1"/>
    <xf numFmtId="0" fontId="37" fillId="0" borderId="0" xfId="13" applyFont="1" applyBorder="1" applyAlignment="1">
      <alignment horizontal="left" wrapText="1"/>
    </xf>
    <xf numFmtId="0" fontId="37" fillId="0" borderId="0" xfId="13" applyFont="1" applyBorder="1" applyAlignment="1">
      <alignment wrapText="1"/>
    </xf>
    <xf numFmtId="0" fontId="37" fillId="0" borderId="0" xfId="13" applyFont="1" applyAlignment="1"/>
    <xf numFmtId="0" fontId="33" fillId="0" borderId="0" xfId="12" applyFont="1" applyAlignment="1">
      <alignment horizontal="center" vertical="top"/>
    </xf>
    <xf numFmtId="0" fontId="37" fillId="0" borderId="0" xfId="13" applyFont="1"/>
    <xf numFmtId="0" fontId="40" fillId="0" borderId="32" xfId="13" applyFont="1" applyBorder="1" applyAlignment="1">
      <alignment horizontal="right" vertical="center"/>
    </xf>
    <xf numFmtId="0" fontId="33" fillId="0" borderId="0" xfId="12" applyFont="1" applyFill="1" applyBorder="1"/>
    <xf numFmtId="0" fontId="33" fillId="0" borderId="0" xfId="12" applyFont="1" applyBorder="1"/>
    <xf numFmtId="0" fontId="40" fillId="0" borderId="0" xfId="12" applyFont="1" applyAlignment="1">
      <alignment horizontal="center"/>
    </xf>
    <xf numFmtId="0" fontId="2" fillId="0" borderId="0" xfId="12" applyAlignment="1"/>
    <xf numFmtId="0" fontId="42" fillId="0" borderId="0" xfId="14" applyFill="1" applyBorder="1" applyAlignment="1">
      <alignment horizontal="center" vertical="center"/>
    </xf>
    <xf numFmtId="0" fontId="43" fillId="0" borderId="0" xfId="12" applyFont="1" applyFill="1" applyBorder="1" applyAlignment="1">
      <alignment horizontal="center" vertical="center"/>
    </xf>
    <xf numFmtId="0" fontId="44" fillId="9" borderId="6" xfId="12" applyFont="1" applyFill="1" applyBorder="1" applyAlignment="1">
      <alignment horizontal="center" vertical="center"/>
    </xf>
    <xf numFmtId="0" fontId="45" fillId="9" borderId="6" xfId="12" applyFont="1" applyFill="1" applyBorder="1" applyAlignment="1">
      <alignment horizontal="center" vertical="center"/>
    </xf>
    <xf numFmtId="0" fontId="31" fillId="0" borderId="0" xfId="12" applyFont="1" applyBorder="1" applyAlignment="1">
      <alignment horizontal="center"/>
    </xf>
    <xf numFmtId="0" fontId="46" fillId="9" borderId="6" xfId="12" applyFont="1" applyFill="1" applyBorder="1" applyAlignment="1">
      <alignment vertical="center"/>
    </xf>
    <xf numFmtId="0" fontId="5" fillId="9" borderId="6" xfId="12" applyFont="1" applyFill="1" applyBorder="1" applyAlignment="1">
      <alignment vertical="center" wrapText="1"/>
    </xf>
    <xf numFmtId="0" fontId="5" fillId="9" borderId="6" xfId="12" applyFont="1" applyFill="1" applyBorder="1" applyAlignment="1">
      <alignment vertical="center"/>
    </xf>
    <xf numFmtId="0" fontId="47" fillId="6" borderId="6" xfId="12" applyFont="1" applyFill="1" applyBorder="1" applyAlignment="1">
      <alignment horizontal="left" vertical="center"/>
    </xf>
    <xf numFmtId="0" fontId="34" fillId="6" borderId="6" xfId="12" applyFont="1" applyFill="1" applyBorder="1" applyAlignment="1">
      <alignment vertical="center" wrapText="1"/>
    </xf>
    <xf numFmtId="0" fontId="34" fillId="6" borderId="6" xfId="12" applyFont="1" applyFill="1" applyBorder="1" applyAlignment="1">
      <alignment vertical="center"/>
    </xf>
    <xf numFmtId="0" fontId="2" fillId="0" borderId="0" xfId="12" applyFont="1" applyFill="1" applyBorder="1" applyAlignment="1">
      <alignment horizontal="right" vertical="top"/>
    </xf>
    <xf numFmtId="40" fontId="48" fillId="6" borderId="53" xfId="12" applyNumberFormat="1" applyFont="1" applyFill="1" applyBorder="1" applyAlignment="1">
      <alignment horizontal="left" vertical="center" wrapText="1"/>
    </xf>
    <xf numFmtId="40" fontId="49" fillId="6" borderId="7" xfId="12" applyNumberFormat="1" applyFont="1" applyFill="1" applyBorder="1" applyAlignment="1">
      <alignment horizontal="left" vertical="center" wrapText="1"/>
    </xf>
    <xf numFmtId="40" fontId="49" fillId="6" borderId="6" xfId="12" applyNumberFormat="1" applyFont="1" applyFill="1" applyBorder="1" applyAlignment="1">
      <alignment horizontal="center" vertical="center"/>
    </xf>
    <xf numFmtId="0" fontId="2" fillId="0" borderId="0" xfId="12" applyFont="1" applyBorder="1" applyAlignment="1"/>
    <xf numFmtId="40" fontId="48" fillId="6" borderId="53" xfId="12" applyNumberFormat="1" applyFont="1" applyFill="1" applyBorder="1" applyAlignment="1">
      <alignment horizontal="left" vertical="center"/>
    </xf>
    <xf numFmtId="0" fontId="2" fillId="0" borderId="0" xfId="12" applyFont="1" applyFill="1" applyBorder="1" applyAlignment="1"/>
    <xf numFmtId="40" fontId="49" fillId="0" borderId="53" xfId="12" applyNumberFormat="1" applyFont="1" applyFill="1" applyBorder="1" applyAlignment="1">
      <alignment horizontal="left" vertical="center" wrapText="1"/>
    </xf>
    <xf numFmtId="40" fontId="49" fillId="0" borderId="7" xfId="12" applyNumberFormat="1" applyFont="1" applyFill="1" applyBorder="1" applyAlignment="1">
      <alignment horizontal="left" vertical="center" wrapText="1"/>
    </xf>
    <xf numFmtId="40" fontId="49" fillId="0" borderId="6" xfId="12" applyNumberFormat="1" applyFont="1" applyBorder="1" applyAlignment="1">
      <alignment horizontal="center" vertical="center"/>
    </xf>
    <xf numFmtId="0" fontId="46" fillId="9" borderId="6" xfId="12" applyFont="1" applyFill="1" applyBorder="1" applyAlignment="1">
      <alignment vertical="center" wrapText="1"/>
    </xf>
    <xf numFmtId="0" fontId="46" fillId="6" borderId="6" xfId="12" applyFont="1" applyFill="1" applyBorder="1" applyAlignment="1">
      <alignment vertical="center" wrapText="1"/>
    </xf>
    <xf numFmtId="0" fontId="46" fillId="6" borderId="6" xfId="12" applyFont="1" applyFill="1" applyBorder="1" applyAlignment="1">
      <alignment vertical="center"/>
    </xf>
    <xf numFmtId="0" fontId="2" fillId="0" borderId="0" xfId="12" applyBorder="1" applyAlignment="1"/>
    <xf numFmtId="40" fontId="50" fillId="6" borderId="53" xfId="12" applyNumberFormat="1" applyFont="1" applyFill="1" applyBorder="1" applyAlignment="1">
      <alignment horizontal="left" vertical="center" wrapText="1"/>
    </xf>
    <xf numFmtId="40" fontId="50" fillId="10" borderId="53" xfId="12" applyNumberFormat="1" applyFont="1" applyFill="1" applyBorder="1" applyAlignment="1">
      <alignment horizontal="left" vertical="center" wrapText="1"/>
    </xf>
    <xf numFmtId="40" fontId="48" fillId="6" borderId="6" xfId="12" applyNumberFormat="1" applyFont="1" applyFill="1" applyBorder="1" applyAlignment="1">
      <alignment horizontal="left" vertical="center" wrapText="1"/>
    </xf>
    <xf numFmtId="40" fontId="2" fillId="6" borderId="6" xfId="12" applyNumberFormat="1" applyFill="1" applyBorder="1" applyAlignment="1">
      <alignment wrapText="1"/>
    </xf>
    <xf numFmtId="40" fontId="2" fillId="6" borderId="6" xfId="12" applyNumberFormat="1" applyFill="1" applyBorder="1" applyAlignment="1"/>
    <xf numFmtId="9" fontId="2" fillId="0" borderId="0" xfId="12" applyNumberFormat="1" applyBorder="1" applyAlignment="1"/>
    <xf numFmtId="40" fontId="2" fillId="0" borderId="0" xfId="12" applyNumberFormat="1" applyBorder="1" applyAlignment="1"/>
    <xf numFmtId="0" fontId="3" fillId="0" borderId="0" xfId="0" applyFont="1"/>
    <xf numFmtId="0" fontId="3" fillId="0" borderId="0" xfId="0" applyFont="1" applyAlignment="1">
      <alignment horizontal="left"/>
    </xf>
    <xf numFmtId="0" fontId="55" fillId="0" borderId="0" xfId="15" applyFont="1" applyFill="1" applyBorder="1" applyAlignment="1"/>
    <xf numFmtId="0" fontId="55" fillId="0" borderId="0" xfId="15" applyFont="1" applyAlignment="1"/>
    <xf numFmtId="0" fontId="58" fillId="0" borderId="0" xfId="15" applyFont="1" applyFill="1" applyBorder="1" applyAlignment="1"/>
    <xf numFmtId="0" fontId="55" fillId="0" borderId="0" xfId="15" applyFont="1"/>
    <xf numFmtId="0" fontId="61" fillId="0" borderId="0" xfId="15" applyFont="1" applyFill="1" applyBorder="1" applyAlignment="1">
      <alignment horizontal="center" vertical="center"/>
    </xf>
    <xf numFmtId="9" fontId="58" fillId="0" borderId="57" xfId="15" applyNumberFormat="1" applyFont="1" applyFill="1" applyBorder="1" applyAlignment="1">
      <alignment horizontal="center" vertical="center"/>
    </xf>
    <xf numFmtId="9" fontId="58" fillId="0" borderId="58" xfId="15" applyNumberFormat="1" applyFont="1" applyFill="1" applyBorder="1" applyAlignment="1">
      <alignment horizontal="center" vertical="center"/>
    </xf>
    <xf numFmtId="166" fontId="58" fillId="0" borderId="59" xfId="15" applyNumberFormat="1" applyFont="1" applyFill="1" applyBorder="1" applyAlignment="1">
      <alignment horizontal="center" vertical="center"/>
    </xf>
    <xf numFmtId="1" fontId="62" fillId="6" borderId="57" xfId="15" applyNumberFormat="1" applyFont="1" applyFill="1" applyBorder="1" applyAlignment="1">
      <alignment horizontal="center"/>
    </xf>
    <xf numFmtId="9" fontId="62" fillId="6" borderId="58" xfId="15" applyNumberFormat="1" applyFont="1" applyFill="1" applyBorder="1" applyAlignment="1">
      <alignment horizontal="center"/>
    </xf>
    <xf numFmtId="166" fontId="62" fillId="6" borderId="59" xfId="15" applyNumberFormat="1" applyFont="1" applyFill="1" applyBorder="1" applyAlignment="1">
      <alignment horizontal="center" vertical="center"/>
    </xf>
    <xf numFmtId="1" fontId="63" fillId="6" borderId="57" xfId="15" applyNumberFormat="1" applyFont="1" applyFill="1" applyBorder="1" applyAlignment="1">
      <alignment horizontal="center"/>
    </xf>
    <xf numFmtId="9" fontId="63" fillId="6" borderId="58" xfId="15" applyNumberFormat="1" applyFont="1" applyFill="1" applyBorder="1" applyAlignment="1">
      <alignment horizontal="center"/>
    </xf>
    <xf numFmtId="166" fontId="63" fillId="6" borderId="59" xfId="15" applyNumberFormat="1" applyFont="1" applyFill="1" applyBorder="1" applyAlignment="1">
      <alignment horizontal="center" vertical="center"/>
    </xf>
    <xf numFmtId="1" fontId="63" fillId="6" borderId="60" xfId="15" applyNumberFormat="1" applyFont="1" applyFill="1" applyBorder="1" applyAlignment="1">
      <alignment horizontal="center"/>
    </xf>
    <xf numFmtId="9" fontId="63" fillId="6" borderId="61" xfId="15" applyNumberFormat="1" applyFont="1" applyFill="1" applyBorder="1" applyAlignment="1">
      <alignment horizontal="center"/>
    </xf>
    <xf numFmtId="166" fontId="63" fillId="6" borderId="62" xfId="15" applyNumberFormat="1" applyFont="1" applyFill="1" applyBorder="1" applyAlignment="1">
      <alignment horizontal="center" vertical="center"/>
    </xf>
    <xf numFmtId="8" fontId="5" fillId="5" borderId="64" xfId="15" applyNumberFormat="1" applyFont="1" applyFill="1" applyBorder="1" applyAlignment="1">
      <alignment horizontal="center" vertical="center"/>
    </xf>
    <xf numFmtId="0" fontId="55" fillId="0" borderId="0" xfId="15" applyFont="1" applyBorder="1" applyAlignment="1"/>
    <xf numFmtId="168" fontId="21" fillId="0" borderId="0" xfId="1" applyNumberFormat="1" applyFont="1"/>
    <xf numFmtId="0" fontId="33" fillId="0" borderId="49" xfId="12" applyFont="1" applyFill="1" applyBorder="1" applyAlignment="1">
      <alignment horizontal="center"/>
    </xf>
    <xf numFmtId="0" fontId="39" fillId="6" borderId="32" xfId="13" applyFont="1" applyFill="1" applyBorder="1" applyAlignment="1">
      <alignment horizontal="left" vertical="center" wrapText="1"/>
    </xf>
    <xf numFmtId="0" fontId="39" fillId="6" borderId="37" xfId="13" applyFont="1" applyFill="1" applyBorder="1" applyAlignment="1">
      <alignment horizontal="left" vertical="center" wrapText="1"/>
    </xf>
    <xf numFmtId="0" fontId="39" fillId="6" borderId="38" xfId="13" applyFont="1" applyFill="1" applyBorder="1" applyAlignment="1">
      <alignment horizontal="left" vertical="center" wrapText="1"/>
    </xf>
    <xf numFmtId="0" fontId="33" fillId="0" borderId="39" xfId="12" applyFont="1" applyBorder="1" applyAlignment="1">
      <alignment horizontal="center" vertical="center" wrapText="1"/>
    </xf>
    <xf numFmtId="0" fontId="33" fillId="0" borderId="40" xfId="12" applyFont="1" applyBorder="1" applyAlignment="1">
      <alignment horizontal="center" vertical="center" wrapText="1"/>
    </xf>
    <xf numFmtId="0" fontId="33" fillId="0" borderId="41" xfId="12" applyFont="1" applyBorder="1" applyAlignment="1">
      <alignment horizontal="center" vertical="center" wrapText="1"/>
    </xf>
    <xf numFmtId="0" fontId="33" fillId="0" borderId="21" xfId="12" applyFont="1" applyBorder="1" applyAlignment="1">
      <alignment horizontal="center" vertical="center" wrapText="1"/>
    </xf>
    <xf numFmtId="0" fontId="33" fillId="0" borderId="0" xfId="12" applyFont="1" applyBorder="1" applyAlignment="1">
      <alignment horizontal="center" vertical="center" wrapText="1"/>
    </xf>
    <xf numFmtId="0" fontId="33" fillId="0" borderId="22" xfId="12" applyFont="1" applyBorder="1" applyAlignment="1">
      <alignment horizontal="center" vertical="center" wrapText="1"/>
    </xf>
    <xf numFmtId="0" fontId="33" fillId="0" borderId="42" xfId="12" applyFont="1" applyBorder="1" applyAlignment="1">
      <alignment horizontal="center" vertical="center" wrapText="1"/>
    </xf>
    <xf numFmtId="0" fontId="33" fillId="0" borderId="43" xfId="12" applyFont="1" applyBorder="1" applyAlignment="1">
      <alignment horizontal="center" vertical="center" wrapText="1"/>
    </xf>
    <xf numFmtId="0" fontId="33" fillId="0" borderId="44" xfId="12" applyFont="1" applyBorder="1" applyAlignment="1">
      <alignment horizontal="center" vertical="center" wrapText="1"/>
    </xf>
    <xf numFmtId="0" fontId="39" fillId="8" borderId="39" xfId="13" applyFont="1" applyFill="1" applyBorder="1" applyAlignment="1">
      <alignment horizontal="left" wrapText="1"/>
    </xf>
    <xf numFmtId="0" fontId="39" fillId="8" borderId="40" xfId="13" applyFont="1" applyFill="1" applyBorder="1" applyAlignment="1">
      <alignment horizontal="left" wrapText="1"/>
    </xf>
    <xf numFmtId="0" fontId="39" fillId="8" borderId="41" xfId="13" applyFont="1" applyFill="1" applyBorder="1" applyAlignment="1">
      <alignment horizontal="left" wrapText="1"/>
    </xf>
    <xf numFmtId="0" fontId="39" fillId="8" borderId="21" xfId="13" applyFont="1" applyFill="1" applyBorder="1" applyAlignment="1">
      <alignment horizontal="left" wrapText="1"/>
    </xf>
    <xf numFmtId="0" fontId="39" fillId="8" borderId="0" xfId="13" applyFont="1" applyFill="1" applyBorder="1" applyAlignment="1">
      <alignment horizontal="left" wrapText="1"/>
    </xf>
    <xf numFmtId="0" fontId="39" fillId="8" borderId="22" xfId="13" applyFont="1" applyFill="1" applyBorder="1" applyAlignment="1">
      <alignment horizontal="left" wrapText="1"/>
    </xf>
    <xf numFmtId="0" fontId="39" fillId="8" borderId="42" xfId="13" applyFont="1" applyFill="1" applyBorder="1" applyAlignment="1">
      <alignment horizontal="left" wrapText="1"/>
    </xf>
    <xf numFmtId="0" fontId="39" fillId="8" borderId="43" xfId="13" applyFont="1" applyFill="1" applyBorder="1" applyAlignment="1">
      <alignment horizontal="left" wrapText="1"/>
    </xf>
    <xf numFmtId="0" fontId="39" fillId="8" borderId="44" xfId="13" applyFont="1" applyFill="1" applyBorder="1" applyAlignment="1">
      <alignment horizontal="left" wrapText="1"/>
    </xf>
    <xf numFmtId="0" fontId="39" fillId="6" borderId="45" xfId="13" applyFont="1" applyFill="1" applyBorder="1" applyAlignment="1">
      <alignment horizontal="left" vertical="center" wrapText="1"/>
    </xf>
    <xf numFmtId="0" fontId="39" fillId="6" borderId="34" xfId="13" applyFont="1" applyFill="1" applyBorder="1" applyAlignment="1">
      <alignment horizontal="left" vertical="center" wrapText="1"/>
    </xf>
    <xf numFmtId="0" fontId="39" fillId="6" borderId="35" xfId="13" applyFont="1" applyFill="1" applyBorder="1" applyAlignment="1">
      <alignment horizontal="left" vertical="center" wrapText="1"/>
    </xf>
    <xf numFmtId="0" fontId="33" fillId="0" borderId="39" xfId="12" applyFont="1" applyBorder="1" applyAlignment="1">
      <alignment horizontal="left" vertical="center"/>
    </xf>
    <xf numFmtId="0" fontId="33" fillId="0" borderId="40" xfId="12" applyFont="1" applyBorder="1" applyAlignment="1">
      <alignment horizontal="left" vertical="center"/>
    </xf>
    <xf numFmtId="0" fontId="33" fillId="0" borderId="41" xfId="12" applyFont="1" applyBorder="1" applyAlignment="1">
      <alignment horizontal="left" vertical="center"/>
    </xf>
    <xf numFmtId="0" fontId="33" fillId="0" borderId="21" xfId="12" applyFont="1" applyBorder="1" applyAlignment="1">
      <alignment horizontal="left" vertical="center"/>
    </xf>
    <xf numFmtId="0" fontId="33" fillId="0" borderId="0" xfId="12" applyFont="1" applyBorder="1" applyAlignment="1">
      <alignment horizontal="left" vertical="center"/>
    </xf>
    <xf numFmtId="0" fontId="33" fillId="0" borderId="22" xfId="12" applyFont="1" applyBorder="1" applyAlignment="1">
      <alignment horizontal="left" vertical="center"/>
    </xf>
    <xf numFmtId="0" fontId="33" fillId="0" borderId="46" xfId="12" applyFont="1" applyBorder="1" applyAlignment="1">
      <alignment horizontal="left" vertical="center"/>
    </xf>
    <xf numFmtId="0" fontId="33" fillId="0" borderId="47" xfId="12" applyFont="1" applyBorder="1" applyAlignment="1">
      <alignment horizontal="left" vertical="center"/>
    </xf>
    <xf numFmtId="0" fontId="33" fillId="0" borderId="48" xfId="12" applyFont="1" applyBorder="1" applyAlignment="1">
      <alignment horizontal="left" vertical="center"/>
    </xf>
    <xf numFmtId="0" fontId="40" fillId="0" borderId="33" xfId="13" applyFont="1" applyBorder="1" applyAlignment="1">
      <alignment horizontal="left" vertical="center"/>
    </xf>
    <xf numFmtId="0" fontId="40" fillId="0" borderId="34" xfId="13" applyFont="1" applyBorder="1" applyAlignment="1">
      <alignment horizontal="left" vertical="center"/>
    </xf>
    <xf numFmtId="0" fontId="40" fillId="0" borderId="35" xfId="13" applyFont="1" applyBorder="1" applyAlignment="1">
      <alignment horizontal="left" vertical="center"/>
    </xf>
    <xf numFmtId="0" fontId="40" fillId="0" borderId="36" xfId="13" applyFont="1" applyBorder="1" applyAlignment="1">
      <alignment horizontal="center" vertical="center"/>
    </xf>
    <xf numFmtId="0" fontId="40" fillId="0" borderId="23" xfId="13" applyFont="1" applyBorder="1" applyAlignment="1">
      <alignment horizontal="center" vertical="center"/>
    </xf>
    <xf numFmtId="0" fontId="40" fillId="0" borderId="33" xfId="13" applyFont="1" applyBorder="1" applyAlignment="1">
      <alignment vertical="center"/>
    </xf>
    <xf numFmtId="0" fontId="40" fillId="0" borderId="34" xfId="13" applyFont="1" applyBorder="1" applyAlignment="1">
      <alignment vertical="center"/>
    </xf>
    <xf numFmtId="0" fontId="40" fillId="0" borderId="35" xfId="13" applyFont="1" applyBorder="1" applyAlignment="1">
      <alignment vertical="center"/>
    </xf>
    <xf numFmtId="0" fontId="33" fillId="0" borderId="33" xfId="12" applyFont="1" applyBorder="1" applyAlignment="1">
      <alignment horizontal="left" vertical="center"/>
    </xf>
    <xf numFmtId="0" fontId="33" fillId="0" borderId="34" xfId="12" applyFont="1" applyBorder="1" applyAlignment="1">
      <alignment horizontal="left" vertical="center"/>
    </xf>
    <xf numFmtId="0" fontId="33" fillId="0" borderId="35" xfId="12" applyFont="1" applyBorder="1" applyAlignment="1">
      <alignment horizontal="left" vertical="center"/>
    </xf>
    <xf numFmtId="0" fontId="39" fillId="6" borderId="32" xfId="13" applyFont="1" applyFill="1" applyBorder="1" applyAlignment="1">
      <alignment vertical="center"/>
    </xf>
    <xf numFmtId="0" fontId="39" fillId="6" borderId="37" xfId="13" applyFont="1" applyFill="1" applyBorder="1" applyAlignment="1">
      <alignment vertical="center"/>
    </xf>
    <xf numFmtId="0" fontId="39" fillId="6" borderId="38" xfId="13" applyFont="1" applyFill="1" applyBorder="1" applyAlignment="1">
      <alignment vertical="center"/>
    </xf>
    <xf numFmtId="0" fontId="37" fillId="0" borderId="39" xfId="13" applyFont="1" applyBorder="1" applyAlignment="1">
      <alignment horizontal="left" vertical="center" wrapText="1"/>
    </xf>
    <xf numFmtId="0" fontId="37" fillId="0" borderId="40" xfId="13" applyFont="1" applyBorder="1" applyAlignment="1">
      <alignment horizontal="left" vertical="center" wrapText="1"/>
    </xf>
    <xf numFmtId="0" fontId="37" fillId="0" borderId="41" xfId="13" applyFont="1" applyBorder="1" applyAlignment="1">
      <alignment horizontal="left" vertical="center" wrapText="1"/>
    </xf>
    <xf numFmtId="0" fontId="37" fillId="0" borderId="21" xfId="13" applyFont="1" applyBorder="1" applyAlignment="1">
      <alignment horizontal="left" vertical="center" wrapText="1"/>
    </xf>
    <xf numFmtId="0" fontId="37" fillId="0" borderId="0" xfId="13" applyFont="1" applyBorder="1" applyAlignment="1">
      <alignment horizontal="left" vertical="center" wrapText="1"/>
    </xf>
    <xf numFmtId="0" fontId="37" fillId="0" borderId="22" xfId="13" applyFont="1" applyBorder="1" applyAlignment="1">
      <alignment horizontal="left" vertical="center" wrapText="1"/>
    </xf>
    <xf numFmtId="0" fontId="37" fillId="0" borderId="42" xfId="13" applyFont="1" applyBorder="1" applyAlignment="1">
      <alignment horizontal="left" vertical="center" wrapText="1"/>
    </xf>
    <xf numFmtId="0" fontId="37" fillId="0" borderId="43" xfId="13" applyFont="1" applyBorder="1" applyAlignment="1">
      <alignment horizontal="left" vertical="center" wrapText="1"/>
    </xf>
    <xf numFmtId="0" fontId="37" fillId="0" borderId="44" xfId="13" applyFont="1" applyBorder="1" applyAlignment="1">
      <alignment horizontal="left" vertical="center" wrapText="1"/>
    </xf>
    <xf numFmtId="0" fontId="37" fillId="0" borderId="39" xfId="12" applyFont="1" applyBorder="1" applyAlignment="1">
      <alignment horizontal="left" vertical="center" wrapText="1" indent="1"/>
    </xf>
    <xf numFmtId="0" fontId="37" fillId="0" borderId="40" xfId="12" applyFont="1" applyBorder="1" applyAlignment="1">
      <alignment horizontal="left" vertical="center" wrapText="1" indent="1"/>
    </xf>
    <xf numFmtId="0" fontId="37" fillId="0" borderId="41" xfId="12" applyFont="1" applyBorder="1" applyAlignment="1">
      <alignment horizontal="left" vertical="center" wrapText="1" indent="1"/>
    </xf>
    <xf numFmtId="0" fontId="37" fillId="0" borderId="42" xfId="12" applyFont="1" applyBorder="1" applyAlignment="1">
      <alignment horizontal="left" vertical="center" wrapText="1" indent="1"/>
    </xf>
    <xf numFmtId="0" fontId="37" fillId="0" borderId="43" xfId="12" applyFont="1" applyBorder="1" applyAlignment="1">
      <alignment horizontal="left" vertical="center" wrapText="1" indent="1"/>
    </xf>
    <xf numFmtId="0" fontId="37" fillId="0" borderId="44" xfId="12" applyFont="1" applyBorder="1" applyAlignment="1">
      <alignment horizontal="left" vertical="center" wrapText="1" indent="1"/>
    </xf>
    <xf numFmtId="0" fontId="33" fillId="0" borderId="39" xfId="12" applyFont="1" applyBorder="1" applyAlignment="1">
      <alignment vertical="center" wrapText="1"/>
    </xf>
    <xf numFmtId="0" fontId="33" fillId="0" borderId="40" xfId="12" applyFont="1" applyBorder="1" applyAlignment="1">
      <alignment vertical="center" wrapText="1"/>
    </xf>
    <xf numFmtId="0" fontId="33" fillId="0" borderId="41" xfId="12" applyFont="1" applyBorder="1" applyAlignment="1">
      <alignment vertical="center" wrapText="1"/>
    </xf>
    <xf numFmtId="0" fontId="33" fillId="0" borderId="21" xfId="12" applyFont="1" applyBorder="1" applyAlignment="1">
      <alignment vertical="center" wrapText="1"/>
    </xf>
    <xf numFmtId="0" fontId="33" fillId="0" borderId="0" xfId="12" applyFont="1" applyBorder="1" applyAlignment="1">
      <alignment vertical="center" wrapText="1"/>
    </xf>
    <xf numFmtId="0" fontId="33" fillId="0" borderId="22" xfId="12" applyFont="1" applyBorder="1" applyAlignment="1">
      <alignment vertical="center" wrapText="1"/>
    </xf>
    <xf numFmtId="0" fontId="33" fillId="0" borderId="42" xfId="12" applyFont="1" applyBorder="1" applyAlignment="1">
      <alignment vertical="center" wrapText="1"/>
    </xf>
    <xf numFmtId="0" fontId="33" fillId="0" borderId="43" xfId="12" applyFont="1" applyBorder="1" applyAlignment="1">
      <alignment vertical="center" wrapText="1"/>
    </xf>
    <xf numFmtId="0" fontId="33" fillId="0" borderId="44" xfId="12" applyFont="1" applyBorder="1" applyAlignment="1">
      <alignment vertical="center" wrapText="1"/>
    </xf>
    <xf numFmtId="0" fontId="40" fillId="0" borderId="33" xfId="13" applyFont="1" applyBorder="1" applyAlignment="1">
      <alignment horizontal="center" vertical="center"/>
    </xf>
    <xf numFmtId="0" fontId="40" fillId="0" borderId="34" xfId="13" applyFont="1" applyBorder="1" applyAlignment="1">
      <alignment horizontal="center" vertical="center"/>
    </xf>
    <xf numFmtId="0" fontId="40" fillId="0" borderId="35" xfId="13" applyFont="1" applyBorder="1" applyAlignment="1">
      <alignment horizontal="center" vertical="center"/>
    </xf>
    <xf numFmtId="0" fontId="32" fillId="6" borderId="21" xfId="12" applyFont="1" applyFill="1" applyBorder="1" applyAlignment="1">
      <alignment horizontal="center" vertical="center"/>
    </xf>
    <xf numFmtId="0" fontId="33" fillId="6" borderId="0" xfId="12" applyFont="1" applyFill="1" applyBorder="1" applyAlignment="1">
      <alignment horizontal="center" vertical="center"/>
    </xf>
    <xf numFmtId="0" fontId="33" fillId="6" borderId="22" xfId="12" applyFont="1" applyFill="1" applyBorder="1" applyAlignment="1">
      <alignment horizontal="center" vertical="center"/>
    </xf>
    <xf numFmtId="0" fontId="35" fillId="6" borderId="23" xfId="13" applyFont="1" applyFill="1" applyBorder="1" applyAlignment="1">
      <alignment horizontal="left" vertical="center" wrapText="1"/>
    </xf>
    <xf numFmtId="0" fontId="35" fillId="6" borderId="24" xfId="13" applyFont="1" applyFill="1" applyBorder="1" applyAlignment="1">
      <alignment horizontal="left" vertical="center" wrapText="1"/>
    </xf>
    <xf numFmtId="0" fontId="35" fillId="6" borderId="25" xfId="13" applyFont="1" applyFill="1" applyBorder="1" applyAlignment="1">
      <alignment horizontal="left" vertical="center" wrapText="1"/>
    </xf>
    <xf numFmtId="0" fontId="38" fillId="7" borderId="26" xfId="13" applyFont="1" applyFill="1" applyBorder="1" applyAlignment="1">
      <alignment horizontal="center" vertical="center"/>
    </xf>
    <xf numFmtId="0" fontId="38" fillId="7" borderId="27" xfId="13" applyFont="1" applyFill="1" applyBorder="1" applyAlignment="1">
      <alignment horizontal="center" vertical="center"/>
    </xf>
    <xf numFmtId="0" fontId="38" fillId="7" borderId="28" xfId="13" applyFont="1" applyFill="1" applyBorder="1" applyAlignment="1">
      <alignment horizontal="center" vertical="center"/>
    </xf>
    <xf numFmtId="0" fontId="37" fillId="0" borderId="0" xfId="13" applyFont="1" applyBorder="1" applyAlignment="1">
      <alignment horizontal="center"/>
    </xf>
    <xf numFmtId="0" fontId="39" fillId="6" borderId="29" xfId="13" applyFont="1" applyFill="1" applyBorder="1" applyAlignment="1">
      <alignment vertical="center"/>
    </xf>
    <xf numFmtId="0" fontId="39" fillId="6" borderId="30" xfId="13" applyFont="1" applyFill="1" applyBorder="1" applyAlignment="1">
      <alignment vertical="center"/>
    </xf>
    <xf numFmtId="0" fontId="39" fillId="6" borderId="31" xfId="13" applyFont="1" applyFill="1" applyBorder="1" applyAlignment="1">
      <alignment vertical="center"/>
    </xf>
    <xf numFmtId="0" fontId="41" fillId="6" borderId="50" xfId="13" applyFont="1" applyFill="1" applyBorder="1" applyAlignment="1">
      <alignment horizontal="center" vertical="center"/>
    </xf>
    <xf numFmtId="0" fontId="41" fillId="6" borderId="51" xfId="13" applyFont="1" applyFill="1" applyBorder="1" applyAlignment="1">
      <alignment horizontal="center" vertical="center"/>
    </xf>
    <xf numFmtId="0" fontId="41" fillId="6" borderId="52" xfId="13" applyFont="1" applyFill="1" applyBorder="1" applyAlignment="1">
      <alignment horizontal="center" vertical="center"/>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0" fontId="27" fillId="0" borderId="11" xfId="0" applyFont="1" applyBorder="1" applyAlignment="1">
      <alignment horizontal="left" vertical="top"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17" fillId="0" borderId="1" xfId="0" applyFont="1" applyFill="1" applyBorder="1" applyAlignment="1">
      <alignment horizontal="left"/>
    </xf>
    <xf numFmtId="14" fontId="17" fillId="0" borderId="1" xfId="0" applyNumberFormat="1" applyFont="1" applyBorder="1" applyAlignment="1">
      <alignment horizontal="left"/>
    </xf>
    <xf numFmtId="0" fontId="17" fillId="0" borderId="1" xfId="0" applyFont="1" applyBorder="1" applyAlignment="1">
      <alignment horizontal="left"/>
    </xf>
    <xf numFmtId="0" fontId="51" fillId="0" borderId="0" xfId="0" applyFont="1" applyFill="1" applyAlignment="1">
      <alignment horizontal="left" vertical="center" wrapText="1"/>
    </xf>
    <xf numFmtId="0" fontId="34" fillId="0" borderId="0" xfId="0" applyFont="1" applyAlignment="1">
      <alignment horizontal="left" vertical="center" wrapText="1"/>
    </xf>
    <xf numFmtId="0" fontId="5" fillId="5" borderId="8" xfId="0" applyFont="1" applyFill="1" applyBorder="1" applyAlignment="1">
      <alignment horizontal="center"/>
    </xf>
    <xf numFmtId="0" fontId="5" fillId="5" borderId="2" xfId="0" applyFont="1" applyFill="1" applyBorder="1" applyAlignment="1">
      <alignment horizontal="center"/>
    </xf>
    <xf numFmtId="0" fontId="5" fillId="5" borderId="7" xfId="0" applyFont="1" applyFill="1" applyBorder="1" applyAlignment="1">
      <alignment horizontal="center"/>
    </xf>
    <xf numFmtId="0" fontId="4" fillId="0" borderId="8" xfId="0" applyFont="1" applyBorder="1" applyAlignment="1">
      <alignment horizontal="left" wrapText="1"/>
    </xf>
    <xf numFmtId="0" fontId="4" fillId="0" borderId="7" xfId="0" applyFont="1" applyBorder="1" applyAlignment="1">
      <alignment horizontal="left" wrapText="1"/>
    </xf>
    <xf numFmtId="0" fontId="9" fillId="0" borderId="0" xfId="0" applyFont="1" applyAlignment="1">
      <alignment horizontal="left" vertical="top" wrapText="1"/>
    </xf>
    <xf numFmtId="0" fontId="4" fillId="0" borderId="2" xfId="0" applyFont="1" applyBorder="1" applyAlignment="1">
      <alignment horizontal="left" wrapText="1"/>
    </xf>
    <xf numFmtId="0" fontId="16" fillId="0" borderId="12" xfId="0" applyFont="1" applyBorder="1" applyAlignment="1">
      <alignment horizontal="left" vertical="center" wrapText="1"/>
    </xf>
    <xf numFmtId="0" fontId="16" fillId="0" borderId="3"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16" fillId="0" borderId="16" xfId="0" applyFont="1" applyBorder="1" applyAlignment="1">
      <alignment horizontal="left" vertical="center" wrapText="1"/>
    </xf>
    <xf numFmtId="0" fontId="5" fillId="2" borderId="0" xfId="0" applyFont="1" applyFill="1" applyAlignment="1">
      <alignment horizontal="left"/>
    </xf>
    <xf numFmtId="0" fontId="4" fillId="0" borderId="2" xfId="0" applyFont="1" applyBorder="1" applyAlignment="1">
      <alignment horizontal="center" wrapText="1"/>
    </xf>
    <xf numFmtId="0" fontId="0" fillId="0" borderId="2" xfId="0" applyBorder="1" applyAlignment="1">
      <alignment horizontal="center" wrapText="1"/>
    </xf>
    <xf numFmtId="0" fontId="16" fillId="0" borderId="3" xfId="0" applyFont="1" applyBorder="1" applyAlignment="1"/>
    <xf numFmtId="0" fontId="0" fillId="0" borderId="3" xfId="0" applyBorder="1" applyAlignment="1"/>
    <xf numFmtId="0" fontId="16" fillId="0" borderId="0" xfId="0" applyFont="1" applyAlignment="1"/>
    <xf numFmtId="0" fontId="0" fillId="0" borderId="0" xfId="0" applyAlignment="1"/>
    <xf numFmtId="0" fontId="4" fillId="0" borderId="8" xfId="0" applyFont="1" applyBorder="1" applyAlignment="1">
      <alignment horizontal="left"/>
    </xf>
    <xf numFmtId="0" fontId="4" fillId="0" borderId="2" xfId="0" applyFont="1" applyBorder="1" applyAlignment="1">
      <alignment horizontal="left"/>
    </xf>
    <xf numFmtId="0" fontId="4" fillId="0" borderId="7" xfId="0" applyFont="1" applyBorder="1" applyAlignment="1">
      <alignment horizontal="left"/>
    </xf>
    <xf numFmtId="0" fontId="54" fillId="11" borderId="9" xfId="15" applyFont="1" applyFill="1" applyBorder="1" applyAlignment="1">
      <alignment horizontal="center" vertical="center" wrapText="1"/>
    </xf>
    <xf numFmtId="0" fontId="54" fillId="11" borderId="17" xfId="15" applyFont="1" applyFill="1" applyBorder="1" applyAlignment="1">
      <alignment horizontal="center" vertical="center" wrapText="1"/>
    </xf>
    <xf numFmtId="0" fontId="54" fillId="11" borderId="18" xfId="15" applyFont="1" applyFill="1" applyBorder="1" applyAlignment="1">
      <alignment horizontal="center" vertical="center" wrapText="1"/>
    </xf>
    <xf numFmtId="0" fontId="56" fillId="11" borderId="21" xfId="15" applyFont="1" applyFill="1" applyBorder="1" applyAlignment="1">
      <alignment horizontal="left" vertical="center" wrapText="1"/>
    </xf>
    <xf numFmtId="0" fontId="57" fillId="11" borderId="0" xfId="15" applyFont="1" applyFill="1" applyBorder="1" applyAlignment="1">
      <alignment horizontal="left" vertical="center" wrapText="1"/>
    </xf>
    <xf numFmtId="0" fontId="57" fillId="11" borderId="22" xfId="15" applyFont="1" applyFill="1" applyBorder="1" applyAlignment="1">
      <alignment horizontal="left" vertical="center" wrapText="1"/>
    </xf>
    <xf numFmtId="0" fontId="59" fillId="6" borderId="21" xfId="15" applyFont="1" applyFill="1" applyBorder="1" applyAlignment="1">
      <alignment horizontal="center" vertical="center" wrapText="1"/>
    </xf>
    <xf numFmtId="0" fontId="61" fillId="6" borderId="0" xfId="15" applyFont="1" applyFill="1" applyBorder="1" applyAlignment="1">
      <alignment horizontal="center" vertical="center" wrapText="1"/>
    </xf>
    <xf numFmtId="0" fontId="61" fillId="6" borderId="22" xfId="15" applyFont="1" applyFill="1" applyBorder="1" applyAlignment="1">
      <alignment horizontal="center" vertical="center" wrapText="1"/>
    </xf>
    <xf numFmtId="0" fontId="61" fillId="11" borderId="10" xfId="15" applyFont="1" applyFill="1" applyBorder="1" applyAlignment="1">
      <alignment horizontal="center" vertical="center"/>
    </xf>
    <xf numFmtId="0" fontId="61" fillId="11" borderId="19" xfId="15" applyFont="1" applyFill="1" applyBorder="1" applyAlignment="1">
      <alignment horizontal="center" vertical="center"/>
    </xf>
    <xf numFmtId="0" fontId="61" fillId="11" borderId="20" xfId="15" applyFont="1" applyFill="1" applyBorder="1" applyAlignment="1">
      <alignment horizontal="center" vertical="center"/>
    </xf>
    <xf numFmtId="0" fontId="58" fillId="12" borderId="54" xfId="15" applyFont="1" applyFill="1" applyBorder="1" applyAlignment="1">
      <alignment horizontal="left" vertical="center" wrapText="1"/>
    </xf>
    <xf numFmtId="0" fontId="61" fillId="12" borderId="55" xfId="15" applyFont="1" applyFill="1" applyBorder="1" applyAlignment="1">
      <alignment horizontal="left" vertical="center" wrapText="1"/>
    </xf>
    <xf numFmtId="0" fontId="61" fillId="12" borderId="56" xfId="15" applyFont="1" applyFill="1" applyBorder="1" applyAlignment="1">
      <alignment horizontal="left" vertical="center" wrapText="1"/>
    </xf>
    <xf numFmtId="9" fontId="58" fillId="5" borderId="10" xfId="15" applyNumberFormat="1" applyFont="1" applyFill="1" applyBorder="1" applyAlignment="1">
      <alignment horizontal="right"/>
    </xf>
    <xf numFmtId="9" fontId="58" fillId="5" borderId="63" xfId="15" applyNumberFormat="1" applyFont="1" applyFill="1" applyBorder="1" applyAlignment="1">
      <alignment horizontal="right"/>
    </xf>
    <xf numFmtId="0" fontId="14" fillId="0" borderId="0" xfId="0" applyFont="1" applyAlignment="1">
      <alignment horizontal="left" vertical="top" wrapText="1"/>
    </xf>
    <xf numFmtId="0" fontId="15" fillId="0" borderId="0" xfId="0" applyFont="1" applyAlignment="1">
      <alignment horizontal="left" vertical="top" wrapText="1"/>
    </xf>
  </cellXfs>
  <cellStyles count="16">
    <cellStyle name="Comma" xfId="1" builtinId="3"/>
    <cellStyle name="Comma 2" xfId="2"/>
    <cellStyle name="Comma 3" xfId="3"/>
    <cellStyle name="Currency" xfId="4" builtinId="4"/>
    <cellStyle name="Currency 2" xfId="5"/>
    <cellStyle name="Currency 3" xfId="6"/>
    <cellStyle name="Hyperlink" xfId="7" builtinId="8"/>
    <cellStyle name="Hyperlink 2" xfId="14"/>
    <cellStyle name="Normal" xfId="0" builtinId="0"/>
    <cellStyle name="Normal 2" xfId="8"/>
    <cellStyle name="Normal 2 2" xfId="13"/>
    <cellStyle name="Normal 3" xfId="12"/>
    <cellStyle name="Normal 4" xfId="15"/>
    <cellStyle name="Percent" xfId="9" builtinId="5"/>
    <cellStyle name="Percent 2" xfId="10"/>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Share\Grants%20&amp;%20Contracts\Assistant%20Controller\Recharge%20Center\TestingperHourRate%20-%20Direct%20Costs%20On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
      <sheetName val="Checklist"/>
      <sheetName val="1 Cover"/>
      <sheetName val="2 Direct Personnel"/>
      <sheetName val="3 Direct Materials"/>
      <sheetName val="4 Equipment Use Fee (Indirect)"/>
      <sheetName val="5 Other Direct Costs"/>
      <sheetName val="6 Subsidy Worksheet"/>
      <sheetName val="Lookbac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1">
          <cell r="C21">
            <v>-6600</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ouhsc.edu/financialservices/GC/fringe_benefit_rates.asp"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workbookViewId="0">
      <pane ySplit="1" topLeftCell="A2" activePane="bottomLeft" state="frozen"/>
      <selection activeCell="B40" sqref="B40:G44"/>
      <selection pane="bottomLeft" activeCell="B40" sqref="B40:G44"/>
    </sheetView>
  </sheetViews>
  <sheetFormatPr defaultRowHeight="14.25" x14ac:dyDescent="0.2"/>
  <cols>
    <col min="1" max="1" width="6.83203125" style="162" customWidth="1"/>
    <col min="2" max="2" width="16.6640625" style="162" customWidth="1"/>
    <col min="3" max="3" width="32.33203125" style="162" customWidth="1"/>
    <col min="4" max="4" width="29" style="162" customWidth="1"/>
    <col min="5" max="5" width="9.6640625" style="162" customWidth="1"/>
    <col min="6" max="6" width="8.1640625" style="162" customWidth="1"/>
    <col min="7" max="7" width="44" style="162" customWidth="1"/>
    <col min="8" max="257" width="9.33203125" style="162"/>
    <col min="258" max="258" width="2.1640625" style="162" customWidth="1"/>
    <col min="259" max="259" width="32.33203125" style="162" customWidth="1"/>
    <col min="260" max="260" width="26.5" style="162" customWidth="1"/>
    <col min="261" max="261" width="9.6640625" style="162" customWidth="1"/>
    <col min="262" max="262" width="8.1640625" style="162" customWidth="1"/>
    <col min="263" max="263" width="44" style="162" customWidth="1"/>
    <col min="264" max="513" width="9.33203125" style="162"/>
    <col min="514" max="514" width="2.1640625" style="162" customWidth="1"/>
    <col min="515" max="515" width="32.33203125" style="162" customWidth="1"/>
    <col min="516" max="516" width="26.5" style="162" customWidth="1"/>
    <col min="517" max="517" width="9.6640625" style="162" customWidth="1"/>
    <col min="518" max="518" width="8.1640625" style="162" customWidth="1"/>
    <col min="519" max="519" width="44" style="162" customWidth="1"/>
    <col min="520" max="769" width="9.33203125" style="162"/>
    <col min="770" max="770" width="2.1640625" style="162" customWidth="1"/>
    <col min="771" max="771" width="32.33203125" style="162" customWidth="1"/>
    <col min="772" max="772" width="26.5" style="162" customWidth="1"/>
    <col min="773" max="773" width="9.6640625" style="162" customWidth="1"/>
    <col min="774" max="774" width="8.1640625" style="162" customWidth="1"/>
    <col min="775" max="775" width="44" style="162" customWidth="1"/>
    <col min="776" max="1025" width="9.33203125" style="162"/>
    <col min="1026" max="1026" width="2.1640625" style="162" customWidth="1"/>
    <col min="1027" max="1027" width="32.33203125" style="162" customWidth="1"/>
    <col min="1028" max="1028" width="26.5" style="162" customWidth="1"/>
    <col min="1029" max="1029" width="9.6640625" style="162" customWidth="1"/>
    <col min="1030" max="1030" width="8.1640625" style="162" customWidth="1"/>
    <col min="1031" max="1031" width="44" style="162" customWidth="1"/>
    <col min="1032" max="1281" width="9.33203125" style="162"/>
    <col min="1282" max="1282" width="2.1640625" style="162" customWidth="1"/>
    <col min="1283" max="1283" width="32.33203125" style="162" customWidth="1"/>
    <col min="1284" max="1284" width="26.5" style="162" customWidth="1"/>
    <col min="1285" max="1285" width="9.6640625" style="162" customWidth="1"/>
    <col min="1286" max="1286" width="8.1640625" style="162" customWidth="1"/>
    <col min="1287" max="1287" width="44" style="162" customWidth="1"/>
    <col min="1288" max="1537" width="9.33203125" style="162"/>
    <col min="1538" max="1538" width="2.1640625" style="162" customWidth="1"/>
    <col min="1539" max="1539" width="32.33203125" style="162" customWidth="1"/>
    <col min="1540" max="1540" width="26.5" style="162" customWidth="1"/>
    <col min="1541" max="1541" width="9.6640625" style="162" customWidth="1"/>
    <col min="1542" max="1542" width="8.1640625" style="162" customWidth="1"/>
    <col min="1543" max="1543" width="44" style="162" customWidth="1"/>
    <col min="1544" max="1793" width="9.33203125" style="162"/>
    <col min="1794" max="1794" width="2.1640625" style="162" customWidth="1"/>
    <col min="1795" max="1795" width="32.33203125" style="162" customWidth="1"/>
    <col min="1796" max="1796" width="26.5" style="162" customWidth="1"/>
    <col min="1797" max="1797" width="9.6640625" style="162" customWidth="1"/>
    <col min="1798" max="1798" width="8.1640625" style="162" customWidth="1"/>
    <col min="1799" max="1799" width="44" style="162" customWidth="1"/>
    <col min="1800" max="2049" width="9.33203125" style="162"/>
    <col min="2050" max="2050" width="2.1640625" style="162" customWidth="1"/>
    <col min="2051" max="2051" width="32.33203125" style="162" customWidth="1"/>
    <col min="2052" max="2052" width="26.5" style="162" customWidth="1"/>
    <col min="2053" max="2053" width="9.6640625" style="162" customWidth="1"/>
    <col min="2054" max="2054" width="8.1640625" style="162" customWidth="1"/>
    <col min="2055" max="2055" width="44" style="162" customWidth="1"/>
    <col min="2056" max="2305" width="9.33203125" style="162"/>
    <col min="2306" max="2306" width="2.1640625" style="162" customWidth="1"/>
    <col min="2307" max="2307" width="32.33203125" style="162" customWidth="1"/>
    <col min="2308" max="2308" width="26.5" style="162" customWidth="1"/>
    <col min="2309" max="2309" width="9.6640625" style="162" customWidth="1"/>
    <col min="2310" max="2310" width="8.1640625" style="162" customWidth="1"/>
    <col min="2311" max="2311" width="44" style="162" customWidth="1"/>
    <col min="2312" max="2561" width="9.33203125" style="162"/>
    <col min="2562" max="2562" width="2.1640625" style="162" customWidth="1"/>
    <col min="2563" max="2563" width="32.33203125" style="162" customWidth="1"/>
    <col min="2564" max="2564" width="26.5" style="162" customWidth="1"/>
    <col min="2565" max="2565" width="9.6640625" style="162" customWidth="1"/>
    <col min="2566" max="2566" width="8.1640625" style="162" customWidth="1"/>
    <col min="2567" max="2567" width="44" style="162" customWidth="1"/>
    <col min="2568" max="2817" width="9.33203125" style="162"/>
    <col min="2818" max="2818" width="2.1640625" style="162" customWidth="1"/>
    <col min="2819" max="2819" width="32.33203125" style="162" customWidth="1"/>
    <col min="2820" max="2820" width="26.5" style="162" customWidth="1"/>
    <col min="2821" max="2821" width="9.6640625" style="162" customWidth="1"/>
    <col min="2822" max="2822" width="8.1640625" style="162" customWidth="1"/>
    <col min="2823" max="2823" width="44" style="162" customWidth="1"/>
    <col min="2824" max="3073" width="9.33203125" style="162"/>
    <col min="3074" max="3074" width="2.1640625" style="162" customWidth="1"/>
    <col min="3075" max="3075" width="32.33203125" style="162" customWidth="1"/>
    <col min="3076" max="3076" width="26.5" style="162" customWidth="1"/>
    <col min="3077" max="3077" width="9.6640625" style="162" customWidth="1"/>
    <col min="3078" max="3078" width="8.1640625" style="162" customWidth="1"/>
    <col min="3079" max="3079" width="44" style="162" customWidth="1"/>
    <col min="3080" max="3329" width="9.33203125" style="162"/>
    <col min="3330" max="3330" width="2.1640625" style="162" customWidth="1"/>
    <col min="3331" max="3331" width="32.33203125" style="162" customWidth="1"/>
    <col min="3332" max="3332" width="26.5" style="162" customWidth="1"/>
    <col min="3333" max="3333" width="9.6640625" style="162" customWidth="1"/>
    <col min="3334" max="3334" width="8.1640625" style="162" customWidth="1"/>
    <col min="3335" max="3335" width="44" style="162" customWidth="1"/>
    <col min="3336" max="3585" width="9.33203125" style="162"/>
    <col min="3586" max="3586" width="2.1640625" style="162" customWidth="1"/>
    <col min="3587" max="3587" width="32.33203125" style="162" customWidth="1"/>
    <col min="3588" max="3588" width="26.5" style="162" customWidth="1"/>
    <col min="3589" max="3589" width="9.6640625" style="162" customWidth="1"/>
    <col min="3590" max="3590" width="8.1640625" style="162" customWidth="1"/>
    <col min="3591" max="3591" width="44" style="162" customWidth="1"/>
    <col min="3592" max="3841" width="9.33203125" style="162"/>
    <col min="3842" max="3842" width="2.1640625" style="162" customWidth="1"/>
    <col min="3843" max="3843" width="32.33203125" style="162" customWidth="1"/>
    <col min="3844" max="3844" width="26.5" style="162" customWidth="1"/>
    <col min="3845" max="3845" width="9.6640625" style="162" customWidth="1"/>
    <col min="3846" max="3846" width="8.1640625" style="162" customWidth="1"/>
    <col min="3847" max="3847" width="44" style="162" customWidth="1"/>
    <col min="3848" max="4097" width="9.33203125" style="162"/>
    <col min="4098" max="4098" width="2.1640625" style="162" customWidth="1"/>
    <col min="4099" max="4099" width="32.33203125" style="162" customWidth="1"/>
    <col min="4100" max="4100" width="26.5" style="162" customWidth="1"/>
    <col min="4101" max="4101" width="9.6640625" style="162" customWidth="1"/>
    <col min="4102" max="4102" width="8.1640625" style="162" customWidth="1"/>
    <col min="4103" max="4103" width="44" style="162" customWidth="1"/>
    <col min="4104" max="4353" width="9.33203125" style="162"/>
    <col min="4354" max="4354" width="2.1640625" style="162" customWidth="1"/>
    <col min="4355" max="4355" width="32.33203125" style="162" customWidth="1"/>
    <col min="4356" max="4356" width="26.5" style="162" customWidth="1"/>
    <col min="4357" max="4357" width="9.6640625" style="162" customWidth="1"/>
    <col min="4358" max="4358" width="8.1640625" style="162" customWidth="1"/>
    <col min="4359" max="4359" width="44" style="162" customWidth="1"/>
    <col min="4360" max="4609" width="9.33203125" style="162"/>
    <col min="4610" max="4610" width="2.1640625" style="162" customWidth="1"/>
    <col min="4611" max="4611" width="32.33203125" style="162" customWidth="1"/>
    <col min="4612" max="4612" width="26.5" style="162" customWidth="1"/>
    <col min="4613" max="4613" width="9.6640625" style="162" customWidth="1"/>
    <col min="4614" max="4614" width="8.1640625" style="162" customWidth="1"/>
    <col min="4615" max="4615" width="44" style="162" customWidth="1"/>
    <col min="4616" max="4865" width="9.33203125" style="162"/>
    <col min="4866" max="4866" width="2.1640625" style="162" customWidth="1"/>
    <col min="4867" max="4867" width="32.33203125" style="162" customWidth="1"/>
    <col min="4868" max="4868" width="26.5" style="162" customWidth="1"/>
    <col min="4869" max="4869" width="9.6640625" style="162" customWidth="1"/>
    <col min="4870" max="4870" width="8.1640625" style="162" customWidth="1"/>
    <col min="4871" max="4871" width="44" style="162" customWidth="1"/>
    <col min="4872" max="5121" width="9.33203125" style="162"/>
    <col min="5122" max="5122" width="2.1640625" style="162" customWidth="1"/>
    <col min="5123" max="5123" width="32.33203125" style="162" customWidth="1"/>
    <col min="5124" max="5124" width="26.5" style="162" customWidth="1"/>
    <col min="5125" max="5125" width="9.6640625" style="162" customWidth="1"/>
    <col min="5126" max="5126" width="8.1640625" style="162" customWidth="1"/>
    <col min="5127" max="5127" width="44" style="162" customWidth="1"/>
    <col min="5128" max="5377" width="9.33203125" style="162"/>
    <col min="5378" max="5378" width="2.1640625" style="162" customWidth="1"/>
    <col min="5379" max="5379" width="32.33203125" style="162" customWidth="1"/>
    <col min="5380" max="5380" width="26.5" style="162" customWidth="1"/>
    <col min="5381" max="5381" width="9.6640625" style="162" customWidth="1"/>
    <col min="5382" max="5382" width="8.1640625" style="162" customWidth="1"/>
    <col min="5383" max="5383" width="44" style="162" customWidth="1"/>
    <col min="5384" max="5633" width="9.33203125" style="162"/>
    <col min="5634" max="5634" width="2.1640625" style="162" customWidth="1"/>
    <col min="5635" max="5635" width="32.33203125" style="162" customWidth="1"/>
    <col min="5636" max="5636" width="26.5" style="162" customWidth="1"/>
    <col min="5637" max="5637" width="9.6640625" style="162" customWidth="1"/>
    <col min="5638" max="5638" width="8.1640625" style="162" customWidth="1"/>
    <col min="5639" max="5639" width="44" style="162" customWidth="1"/>
    <col min="5640" max="5889" width="9.33203125" style="162"/>
    <col min="5890" max="5890" width="2.1640625" style="162" customWidth="1"/>
    <col min="5891" max="5891" width="32.33203125" style="162" customWidth="1"/>
    <col min="5892" max="5892" width="26.5" style="162" customWidth="1"/>
    <col min="5893" max="5893" width="9.6640625" style="162" customWidth="1"/>
    <col min="5894" max="5894" width="8.1640625" style="162" customWidth="1"/>
    <col min="5895" max="5895" width="44" style="162" customWidth="1"/>
    <col min="5896" max="6145" width="9.33203125" style="162"/>
    <col min="6146" max="6146" width="2.1640625" style="162" customWidth="1"/>
    <col min="6147" max="6147" width="32.33203125" style="162" customWidth="1"/>
    <col min="6148" max="6148" width="26.5" style="162" customWidth="1"/>
    <col min="6149" max="6149" width="9.6640625" style="162" customWidth="1"/>
    <col min="6150" max="6150" width="8.1640625" style="162" customWidth="1"/>
    <col min="6151" max="6151" width="44" style="162" customWidth="1"/>
    <col min="6152" max="6401" width="9.33203125" style="162"/>
    <col min="6402" max="6402" width="2.1640625" style="162" customWidth="1"/>
    <col min="6403" max="6403" width="32.33203125" style="162" customWidth="1"/>
    <col min="6404" max="6404" width="26.5" style="162" customWidth="1"/>
    <col min="6405" max="6405" width="9.6640625" style="162" customWidth="1"/>
    <col min="6406" max="6406" width="8.1640625" style="162" customWidth="1"/>
    <col min="6407" max="6407" width="44" style="162" customWidth="1"/>
    <col min="6408" max="6657" width="9.33203125" style="162"/>
    <col min="6658" max="6658" width="2.1640625" style="162" customWidth="1"/>
    <col min="6659" max="6659" width="32.33203125" style="162" customWidth="1"/>
    <col min="6660" max="6660" width="26.5" style="162" customWidth="1"/>
    <col min="6661" max="6661" width="9.6640625" style="162" customWidth="1"/>
    <col min="6662" max="6662" width="8.1640625" style="162" customWidth="1"/>
    <col min="6663" max="6663" width="44" style="162" customWidth="1"/>
    <col min="6664" max="6913" width="9.33203125" style="162"/>
    <col min="6914" max="6914" width="2.1640625" style="162" customWidth="1"/>
    <col min="6915" max="6915" width="32.33203125" style="162" customWidth="1"/>
    <col min="6916" max="6916" width="26.5" style="162" customWidth="1"/>
    <col min="6917" max="6917" width="9.6640625" style="162" customWidth="1"/>
    <col min="6918" max="6918" width="8.1640625" style="162" customWidth="1"/>
    <col min="6919" max="6919" width="44" style="162" customWidth="1"/>
    <col min="6920" max="7169" width="9.33203125" style="162"/>
    <col min="7170" max="7170" width="2.1640625" style="162" customWidth="1"/>
    <col min="7171" max="7171" width="32.33203125" style="162" customWidth="1"/>
    <col min="7172" max="7172" width="26.5" style="162" customWidth="1"/>
    <col min="7173" max="7173" width="9.6640625" style="162" customWidth="1"/>
    <col min="7174" max="7174" width="8.1640625" style="162" customWidth="1"/>
    <col min="7175" max="7175" width="44" style="162" customWidth="1"/>
    <col min="7176" max="7425" width="9.33203125" style="162"/>
    <col min="7426" max="7426" width="2.1640625" style="162" customWidth="1"/>
    <col min="7427" max="7427" width="32.33203125" style="162" customWidth="1"/>
    <col min="7428" max="7428" width="26.5" style="162" customWidth="1"/>
    <col min="7429" max="7429" width="9.6640625" style="162" customWidth="1"/>
    <col min="7430" max="7430" width="8.1640625" style="162" customWidth="1"/>
    <col min="7431" max="7431" width="44" style="162" customWidth="1"/>
    <col min="7432" max="7681" width="9.33203125" style="162"/>
    <col min="7682" max="7682" width="2.1640625" style="162" customWidth="1"/>
    <col min="7683" max="7683" width="32.33203125" style="162" customWidth="1"/>
    <col min="7684" max="7684" width="26.5" style="162" customWidth="1"/>
    <col min="7685" max="7685" width="9.6640625" style="162" customWidth="1"/>
    <col min="7686" max="7686" width="8.1640625" style="162" customWidth="1"/>
    <col min="7687" max="7687" width="44" style="162" customWidth="1"/>
    <col min="7688" max="7937" width="9.33203125" style="162"/>
    <col min="7938" max="7938" width="2.1640625" style="162" customWidth="1"/>
    <col min="7939" max="7939" width="32.33203125" style="162" customWidth="1"/>
    <col min="7940" max="7940" width="26.5" style="162" customWidth="1"/>
    <col min="7941" max="7941" width="9.6640625" style="162" customWidth="1"/>
    <col min="7942" max="7942" width="8.1640625" style="162" customWidth="1"/>
    <col min="7943" max="7943" width="44" style="162" customWidth="1"/>
    <col min="7944" max="8193" width="9.33203125" style="162"/>
    <col min="8194" max="8194" width="2.1640625" style="162" customWidth="1"/>
    <col min="8195" max="8195" width="32.33203125" style="162" customWidth="1"/>
    <col min="8196" max="8196" width="26.5" style="162" customWidth="1"/>
    <col min="8197" max="8197" width="9.6640625" style="162" customWidth="1"/>
    <col min="8198" max="8198" width="8.1640625" style="162" customWidth="1"/>
    <col min="8199" max="8199" width="44" style="162" customWidth="1"/>
    <col min="8200" max="8449" width="9.33203125" style="162"/>
    <col min="8450" max="8450" width="2.1640625" style="162" customWidth="1"/>
    <col min="8451" max="8451" width="32.33203125" style="162" customWidth="1"/>
    <col min="8452" max="8452" width="26.5" style="162" customWidth="1"/>
    <col min="8453" max="8453" width="9.6640625" style="162" customWidth="1"/>
    <col min="8454" max="8454" width="8.1640625" style="162" customWidth="1"/>
    <col min="8455" max="8455" width="44" style="162" customWidth="1"/>
    <col min="8456" max="8705" width="9.33203125" style="162"/>
    <col min="8706" max="8706" width="2.1640625" style="162" customWidth="1"/>
    <col min="8707" max="8707" width="32.33203125" style="162" customWidth="1"/>
    <col min="8708" max="8708" width="26.5" style="162" customWidth="1"/>
    <col min="8709" max="8709" width="9.6640625" style="162" customWidth="1"/>
    <col min="8710" max="8710" width="8.1640625" style="162" customWidth="1"/>
    <col min="8711" max="8711" width="44" style="162" customWidth="1"/>
    <col min="8712" max="8961" width="9.33203125" style="162"/>
    <col min="8962" max="8962" width="2.1640625" style="162" customWidth="1"/>
    <col min="8963" max="8963" width="32.33203125" style="162" customWidth="1"/>
    <col min="8964" max="8964" width="26.5" style="162" customWidth="1"/>
    <col min="8965" max="8965" width="9.6640625" style="162" customWidth="1"/>
    <col min="8966" max="8966" width="8.1640625" style="162" customWidth="1"/>
    <col min="8967" max="8967" width="44" style="162" customWidth="1"/>
    <col min="8968" max="9217" width="9.33203125" style="162"/>
    <col min="9218" max="9218" width="2.1640625" style="162" customWidth="1"/>
    <col min="9219" max="9219" width="32.33203125" style="162" customWidth="1"/>
    <col min="9220" max="9220" width="26.5" style="162" customWidth="1"/>
    <col min="9221" max="9221" width="9.6640625" style="162" customWidth="1"/>
    <col min="9222" max="9222" width="8.1640625" style="162" customWidth="1"/>
    <col min="9223" max="9223" width="44" style="162" customWidth="1"/>
    <col min="9224" max="9473" width="9.33203125" style="162"/>
    <col min="9474" max="9474" width="2.1640625" style="162" customWidth="1"/>
    <col min="9475" max="9475" width="32.33203125" style="162" customWidth="1"/>
    <col min="9476" max="9476" width="26.5" style="162" customWidth="1"/>
    <col min="9477" max="9477" width="9.6640625" style="162" customWidth="1"/>
    <col min="9478" max="9478" width="8.1640625" style="162" customWidth="1"/>
    <col min="9479" max="9479" width="44" style="162" customWidth="1"/>
    <col min="9480" max="9729" width="9.33203125" style="162"/>
    <col min="9730" max="9730" width="2.1640625" style="162" customWidth="1"/>
    <col min="9731" max="9731" width="32.33203125" style="162" customWidth="1"/>
    <col min="9732" max="9732" width="26.5" style="162" customWidth="1"/>
    <col min="9733" max="9733" width="9.6640625" style="162" customWidth="1"/>
    <col min="9734" max="9734" width="8.1640625" style="162" customWidth="1"/>
    <col min="9735" max="9735" width="44" style="162" customWidth="1"/>
    <col min="9736" max="9985" width="9.33203125" style="162"/>
    <col min="9986" max="9986" width="2.1640625" style="162" customWidth="1"/>
    <col min="9987" max="9987" width="32.33203125" style="162" customWidth="1"/>
    <col min="9988" max="9988" width="26.5" style="162" customWidth="1"/>
    <col min="9989" max="9989" width="9.6640625" style="162" customWidth="1"/>
    <col min="9990" max="9990" width="8.1640625" style="162" customWidth="1"/>
    <col min="9991" max="9991" width="44" style="162" customWidth="1"/>
    <col min="9992" max="10241" width="9.33203125" style="162"/>
    <col min="10242" max="10242" width="2.1640625" style="162" customWidth="1"/>
    <col min="10243" max="10243" width="32.33203125" style="162" customWidth="1"/>
    <col min="10244" max="10244" width="26.5" style="162" customWidth="1"/>
    <col min="10245" max="10245" width="9.6640625" style="162" customWidth="1"/>
    <col min="10246" max="10246" width="8.1640625" style="162" customWidth="1"/>
    <col min="10247" max="10247" width="44" style="162" customWidth="1"/>
    <col min="10248" max="10497" width="9.33203125" style="162"/>
    <col min="10498" max="10498" width="2.1640625" style="162" customWidth="1"/>
    <col min="10499" max="10499" width="32.33203125" style="162" customWidth="1"/>
    <col min="10500" max="10500" width="26.5" style="162" customWidth="1"/>
    <col min="10501" max="10501" width="9.6640625" style="162" customWidth="1"/>
    <col min="10502" max="10502" width="8.1640625" style="162" customWidth="1"/>
    <col min="10503" max="10503" width="44" style="162" customWidth="1"/>
    <col min="10504" max="10753" width="9.33203125" style="162"/>
    <col min="10754" max="10754" width="2.1640625" style="162" customWidth="1"/>
    <col min="10755" max="10755" width="32.33203125" style="162" customWidth="1"/>
    <col min="10756" max="10756" width="26.5" style="162" customWidth="1"/>
    <col min="10757" max="10757" width="9.6640625" style="162" customWidth="1"/>
    <col min="10758" max="10758" width="8.1640625" style="162" customWidth="1"/>
    <col min="10759" max="10759" width="44" style="162" customWidth="1"/>
    <col min="10760" max="11009" width="9.33203125" style="162"/>
    <col min="11010" max="11010" width="2.1640625" style="162" customWidth="1"/>
    <col min="11011" max="11011" width="32.33203125" style="162" customWidth="1"/>
    <col min="11012" max="11012" width="26.5" style="162" customWidth="1"/>
    <col min="11013" max="11013" width="9.6640625" style="162" customWidth="1"/>
    <col min="11014" max="11014" width="8.1640625" style="162" customWidth="1"/>
    <col min="11015" max="11015" width="44" style="162" customWidth="1"/>
    <col min="11016" max="11265" width="9.33203125" style="162"/>
    <col min="11266" max="11266" width="2.1640625" style="162" customWidth="1"/>
    <col min="11267" max="11267" width="32.33203125" style="162" customWidth="1"/>
    <col min="11268" max="11268" width="26.5" style="162" customWidth="1"/>
    <col min="11269" max="11269" width="9.6640625" style="162" customWidth="1"/>
    <col min="11270" max="11270" width="8.1640625" style="162" customWidth="1"/>
    <col min="11271" max="11271" width="44" style="162" customWidth="1"/>
    <col min="11272" max="11521" width="9.33203125" style="162"/>
    <col min="11522" max="11522" width="2.1640625" style="162" customWidth="1"/>
    <col min="11523" max="11523" width="32.33203125" style="162" customWidth="1"/>
    <col min="11524" max="11524" width="26.5" style="162" customWidth="1"/>
    <col min="11525" max="11525" width="9.6640625" style="162" customWidth="1"/>
    <col min="11526" max="11526" width="8.1640625" style="162" customWidth="1"/>
    <col min="11527" max="11527" width="44" style="162" customWidth="1"/>
    <col min="11528" max="11777" width="9.33203125" style="162"/>
    <col min="11778" max="11778" width="2.1640625" style="162" customWidth="1"/>
    <col min="11779" max="11779" width="32.33203125" style="162" customWidth="1"/>
    <col min="11780" max="11780" width="26.5" style="162" customWidth="1"/>
    <col min="11781" max="11781" width="9.6640625" style="162" customWidth="1"/>
    <col min="11782" max="11782" width="8.1640625" style="162" customWidth="1"/>
    <col min="11783" max="11783" width="44" style="162" customWidth="1"/>
    <col min="11784" max="12033" width="9.33203125" style="162"/>
    <col min="12034" max="12034" width="2.1640625" style="162" customWidth="1"/>
    <col min="12035" max="12035" width="32.33203125" style="162" customWidth="1"/>
    <col min="12036" max="12036" width="26.5" style="162" customWidth="1"/>
    <col min="12037" max="12037" width="9.6640625" style="162" customWidth="1"/>
    <col min="12038" max="12038" width="8.1640625" style="162" customWidth="1"/>
    <col min="12039" max="12039" width="44" style="162" customWidth="1"/>
    <col min="12040" max="12289" width="9.33203125" style="162"/>
    <col min="12290" max="12290" width="2.1640625" style="162" customWidth="1"/>
    <col min="12291" max="12291" width="32.33203125" style="162" customWidth="1"/>
    <col min="12292" max="12292" width="26.5" style="162" customWidth="1"/>
    <col min="12293" max="12293" width="9.6640625" style="162" customWidth="1"/>
    <col min="12294" max="12294" width="8.1640625" style="162" customWidth="1"/>
    <col min="12295" max="12295" width="44" style="162" customWidth="1"/>
    <col min="12296" max="12545" width="9.33203125" style="162"/>
    <col min="12546" max="12546" width="2.1640625" style="162" customWidth="1"/>
    <col min="12547" max="12547" width="32.33203125" style="162" customWidth="1"/>
    <col min="12548" max="12548" width="26.5" style="162" customWidth="1"/>
    <col min="12549" max="12549" width="9.6640625" style="162" customWidth="1"/>
    <col min="12550" max="12550" width="8.1640625" style="162" customWidth="1"/>
    <col min="12551" max="12551" width="44" style="162" customWidth="1"/>
    <col min="12552" max="12801" width="9.33203125" style="162"/>
    <col min="12802" max="12802" width="2.1640625" style="162" customWidth="1"/>
    <col min="12803" max="12803" width="32.33203125" style="162" customWidth="1"/>
    <col min="12804" max="12804" width="26.5" style="162" customWidth="1"/>
    <col min="12805" max="12805" width="9.6640625" style="162" customWidth="1"/>
    <col min="12806" max="12806" width="8.1640625" style="162" customWidth="1"/>
    <col min="12807" max="12807" width="44" style="162" customWidth="1"/>
    <col min="12808" max="13057" width="9.33203125" style="162"/>
    <col min="13058" max="13058" width="2.1640625" style="162" customWidth="1"/>
    <col min="13059" max="13059" width="32.33203125" style="162" customWidth="1"/>
    <col min="13060" max="13060" width="26.5" style="162" customWidth="1"/>
    <col min="13061" max="13061" width="9.6640625" style="162" customWidth="1"/>
    <col min="13062" max="13062" width="8.1640625" style="162" customWidth="1"/>
    <col min="13063" max="13063" width="44" style="162" customWidth="1"/>
    <col min="13064" max="13313" width="9.33203125" style="162"/>
    <col min="13314" max="13314" width="2.1640625" style="162" customWidth="1"/>
    <col min="13315" max="13315" width="32.33203125" style="162" customWidth="1"/>
    <col min="13316" max="13316" width="26.5" style="162" customWidth="1"/>
    <col min="13317" max="13317" width="9.6640625" style="162" customWidth="1"/>
    <col min="13318" max="13318" width="8.1640625" style="162" customWidth="1"/>
    <col min="13319" max="13319" width="44" style="162" customWidth="1"/>
    <col min="13320" max="13569" width="9.33203125" style="162"/>
    <col min="13570" max="13570" width="2.1640625" style="162" customWidth="1"/>
    <col min="13571" max="13571" width="32.33203125" style="162" customWidth="1"/>
    <col min="13572" max="13572" width="26.5" style="162" customWidth="1"/>
    <col min="13573" max="13573" width="9.6640625" style="162" customWidth="1"/>
    <col min="13574" max="13574" width="8.1640625" style="162" customWidth="1"/>
    <col min="13575" max="13575" width="44" style="162" customWidth="1"/>
    <col min="13576" max="13825" width="9.33203125" style="162"/>
    <col min="13826" max="13826" width="2.1640625" style="162" customWidth="1"/>
    <col min="13827" max="13827" width="32.33203125" style="162" customWidth="1"/>
    <col min="13828" max="13828" width="26.5" style="162" customWidth="1"/>
    <col min="13829" max="13829" width="9.6640625" style="162" customWidth="1"/>
    <col min="13830" max="13830" width="8.1640625" style="162" customWidth="1"/>
    <col min="13831" max="13831" width="44" style="162" customWidth="1"/>
    <col min="13832" max="14081" width="9.33203125" style="162"/>
    <col min="14082" max="14082" width="2.1640625" style="162" customWidth="1"/>
    <col min="14083" max="14083" width="32.33203125" style="162" customWidth="1"/>
    <col min="14084" max="14084" width="26.5" style="162" customWidth="1"/>
    <col min="14085" max="14085" width="9.6640625" style="162" customWidth="1"/>
    <col min="14086" max="14086" width="8.1640625" style="162" customWidth="1"/>
    <col min="14087" max="14087" width="44" style="162" customWidth="1"/>
    <col min="14088" max="14337" width="9.33203125" style="162"/>
    <col min="14338" max="14338" width="2.1640625" style="162" customWidth="1"/>
    <col min="14339" max="14339" width="32.33203125" style="162" customWidth="1"/>
    <col min="14340" max="14340" width="26.5" style="162" customWidth="1"/>
    <col min="14341" max="14341" width="9.6640625" style="162" customWidth="1"/>
    <col min="14342" max="14342" width="8.1640625" style="162" customWidth="1"/>
    <col min="14343" max="14343" width="44" style="162" customWidth="1"/>
    <col min="14344" max="14593" width="9.33203125" style="162"/>
    <col min="14594" max="14594" width="2.1640625" style="162" customWidth="1"/>
    <col min="14595" max="14595" width="32.33203125" style="162" customWidth="1"/>
    <col min="14596" max="14596" width="26.5" style="162" customWidth="1"/>
    <col min="14597" max="14597" width="9.6640625" style="162" customWidth="1"/>
    <col min="14598" max="14598" width="8.1640625" style="162" customWidth="1"/>
    <col min="14599" max="14599" width="44" style="162" customWidth="1"/>
    <col min="14600" max="14849" width="9.33203125" style="162"/>
    <col min="14850" max="14850" width="2.1640625" style="162" customWidth="1"/>
    <col min="14851" max="14851" width="32.33203125" style="162" customWidth="1"/>
    <col min="14852" max="14852" width="26.5" style="162" customWidth="1"/>
    <col min="14853" max="14853" width="9.6640625" style="162" customWidth="1"/>
    <col min="14854" max="14854" width="8.1640625" style="162" customWidth="1"/>
    <col min="14855" max="14855" width="44" style="162" customWidth="1"/>
    <col min="14856" max="15105" width="9.33203125" style="162"/>
    <col min="15106" max="15106" width="2.1640625" style="162" customWidth="1"/>
    <col min="15107" max="15107" width="32.33203125" style="162" customWidth="1"/>
    <col min="15108" max="15108" width="26.5" style="162" customWidth="1"/>
    <col min="15109" max="15109" width="9.6640625" style="162" customWidth="1"/>
    <col min="15110" max="15110" width="8.1640625" style="162" customWidth="1"/>
    <col min="15111" max="15111" width="44" style="162" customWidth="1"/>
    <col min="15112" max="15361" width="9.33203125" style="162"/>
    <col min="15362" max="15362" width="2.1640625" style="162" customWidth="1"/>
    <col min="15363" max="15363" width="32.33203125" style="162" customWidth="1"/>
    <col min="15364" max="15364" width="26.5" style="162" customWidth="1"/>
    <col min="15365" max="15365" width="9.6640625" style="162" customWidth="1"/>
    <col min="15366" max="15366" width="8.1640625" style="162" customWidth="1"/>
    <col min="15367" max="15367" width="44" style="162" customWidth="1"/>
    <col min="15368" max="15617" width="9.33203125" style="162"/>
    <col min="15618" max="15618" width="2.1640625" style="162" customWidth="1"/>
    <col min="15619" max="15619" width="32.33203125" style="162" customWidth="1"/>
    <col min="15620" max="15620" width="26.5" style="162" customWidth="1"/>
    <col min="15621" max="15621" width="9.6640625" style="162" customWidth="1"/>
    <col min="15622" max="15622" width="8.1640625" style="162" customWidth="1"/>
    <col min="15623" max="15623" width="44" style="162" customWidth="1"/>
    <col min="15624" max="15873" width="9.33203125" style="162"/>
    <col min="15874" max="15874" width="2.1640625" style="162" customWidth="1"/>
    <col min="15875" max="15875" width="32.33203125" style="162" customWidth="1"/>
    <col min="15876" max="15876" width="26.5" style="162" customWidth="1"/>
    <col min="15877" max="15877" width="9.6640625" style="162" customWidth="1"/>
    <col min="15878" max="15878" width="8.1640625" style="162" customWidth="1"/>
    <col min="15879" max="15879" width="44" style="162" customWidth="1"/>
    <col min="15880" max="16129" width="9.33203125" style="162"/>
    <col min="16130" max="16130" width="2.1640625" style="162" customWidth="1"/>
    <col min="16131" max="16131" width="32.33203125" style="162" customWidth="1"/>
    <col min="16132" max="16132" width="26.5" style="162" customWidth="1"/>
    <col min="16133" max="16133" width="9.6640625" style="162" customWidth="1"/>
    <col min="16134" max="16134" width="8.1640625" style="162" customWidth="1"/>
    <col min="16135" max="16135" width="44" style="162" customWidth="1"/>
    <col min="16136" max="16384" width="9.33203125" style="162"/>
  </cols>
  <sheetData>
    <row r="1" spans="2:10" ht="31.5" customHeight="1" x14ac:dyDescent="0.2">
      <c r="B1" s="302" t="s">
        <v>130</v>
      </c>
      <c r="C1" s="303"/>
      <c r="D1" s="303"/>
      <c r="E1" s="303"/>
      <c r="F1" s="303"/>
      <c r="G1" s="304"/>
    </row>
    <row r="2" spans="2:10" s="166" customFormat="1" ht="52.5" customHeight="1" x14ac:dyDescent="0.2">
      <c r="B2" s="305" t="s">
        <v>131</v>
      </c>
      <c r="C2" s="306"/>
      <c r="D2" s="306"/>
      <c r="E2" s="306"/>
      <c r="F2" s="306"/>
      <c r="G2" s="307"/>
      <c r="H2" s="163"/>
      <c r="I2" s="164"/>
      <c r="J2" s="165"/>
    </row>
    <row r="3" spans="2:10" ht="30.75" customHeight="1" thickBot="1" x14ac:dyDescent="0.25">
      <c r="B3" s="308" t="s">
        <v>132</v>
      </c>
      <c r="C3" s="309"/>
      <c r="D3" s="309"/>
      <c r="E3" s="309"/>
      <c r="F3" s="309"/>
      <c r="G3" s="310"/>
      <c r="H3" s="167"/>
      <c r="I3" s="167"/>
      <c r="J3" s="167"/>
    </row>
    <row r="4" spans="2:10" ht="15" customHeight="1" thickBot="1" x14ac:dyDescent="0.25">
      <c r="B4" s="311"/>
      <c r="C4" s="311"/>
      <c r="D4" s="311"/>
      <c r="E4" s="311"/>
      <c r="F4" s="311"/>
      <c r="G4" s="311"/>
      <c r="H4" s="167"/>
      <c r="I4" s="167"/>
      <c r="J4" s="167"/>
    </row>
    <row r="5" spans="2:10" ht="25.5" customHeight="1" x14ac:dyDescent="0.2">
      <c r="B5" s="312" t="s">
        <v>133</v>
      </c>
      <c r="C5" s="313"/>
      <c r="D5" s="313"/>
      <c r="E5" s="313"/>
      <c r="F5" s="313"/>
      <c r="G5" s="314"/>
      <c r="H5" s="167"/>
      <c r="I5" s="167"/>
      <c r="J5" s="167"/>
    </row>
    <row r="6" spans="2:10" x14ac:dyDescent="0.2">
      <c r="B6" s="168" t="s">
        <v>134</v>
      </c>
      <c r="C6" s="299"/>
      <c r="D6" s="300"/>
      <c r="E6" s="300"/>
      <c r="F6" s="300"/>
      <c r="G6" s="301"/>
      <c r="H6" s="167"/>
      <c r="I6" s="167"/>
    </row>
    <row r="7" spans="2:10" x14ac:dyDescent="0.2">
      <c r="B7" s="168" t="s">
        <v>135</v>
      </c>
      <c r="C7" s="261"/>
      <c r="D7" s="262"/>
      <c r="E7" s="262"/>
      <c r="F7" s="262"/>
      <c r="G7" s="263"/>
      <c r="H7" s="167"/>
      <c r="I7" s="167"/>
    </row>
    <row r="8" spans="2:10" x14ac:dyDescent="0.2">
      <c r="B8" s="264"/>
      <c r="C8" s="266"/>
      <c r="D8" s="267"/>
      <c r="E8" s="267"/>
      <c r="F8" s="267"/>
      <c r="G8" s="268"/>
      <c r="H8" s="167"/>
      <c r="I8" s="167"/>
    </row>
    <row r="9" spans="2:10" x14ac:dyDescent="0.2">
      <c r="B9" s="265"/>
      <c r="C9" s="269"/>
      <c r="D9" s="270"/>
      <c r="E9" s="270"/>
      <c r="F9" s="270"/>
      <c r="G9" s="271"/>
    </row>
    <row r="10" spans="2:10" ht="30" customHeight="1" x14ac:dyDescent="0.2">
      <c r="B10" s="272" t="s">
        <v>136</v>
      </c>
      <c r="C10" s="273"/>
      <c r="D10" s="273"/>
      <c r="E10" s="273"/>
      <c r="F10" s="273"/>
      <c r="G10" s="274"/>
      <c r="H10" s="167"/>
      <c r="I10" s="167"/>
      <c r="J10" s="167"/>
    </row>
    <row r="11" spans="2:10" x14ac:dyDescent="0.2">
      <c r="B11" s="275"/>
      <c r="C11" s="276"/>
      <c r="D11" s="276"/>
      <c r="E11" s="276"/>
      <c r="F11" s="276"/>
      <c r="G11" s="277"/>
      <c r="H11" s="167"/>
      <c r="I11" s="167"/>
      <c r="J11" s="167"/>
    </row>
    <row r="12" spans="2:10" x14ac:dyDescent="0.2">
      <c r="B12" s="278"/>
      <c r="C12" s="279"/>
      <c r="D12" s="279"/>
      <c r="E12" s="279"/>
      <c r="F12" s="279"/>
      <c r="G12" s="280"/>
      <c r="H12" s="167"/>
      <c r="I12" s="167"/>
      <c r="J12" s="167"/>
    </row>
    <row r="13" spans="2:10" x14ac:dyDescent="0.2">
      <c r="B13" s="278"/>
      <c r="C13" s="279"/>
      <c r="D13" s="279"/>
      <c r="E13" s="279"/>
      <c r="F13" s="279"/>
      <c r="G13" s="280"/>
      <c r="H13" s="167"/>
      <c r="I13" s="167"/>
      <c r="J13" s="167"/>
    </row>
    <row r="14" spans="2:10" x14ac:dyDescent="0.2">
      <c r="B14" s="278"/>
      <c r="C14" s="279"/>
      <c r="D14" s="279"/>
      <c r="E14" s="279"/>
      <c r="F14" s="279"/>
      <c r="G14" s="280"/>
      <c r="H14" s="167"/>
      <c r="I14" s="167"/>
      <c r="J14" s="167"/>
    </row>
    <row r="15" spans="2:10" x14ac:dyDescent="0.2">
      <c r="B15" s="278"/>
      <c r="C15" s="279"/>
      <c r="D15" s="279"/>
      <c r="E15" s="279"/>
      <c r="F15" s="279"/>
      <c r="G15" s="280"/>
      <c r="H15" s="167"/>
      <c r="I15" s="167"/>
      <c r="J15" s="167"/>
    </row>
    <row r="16" spans="2:10" x14ac:dyDescent="0.2">
      <c r="B16" s="278"/>
      <c r="C16" s="279"/>
      <c r="D16" s="279"/>
      <c r="E16" s="279"/>
      <c r="F16" s="279"/>
      <c r="G16" s="280"/>
      <c r="H16" s="167"/>
      <c r="I16" s="167"/>
      <c r="J16" s="167"/>
    </row>
    <row r="17" spans="2:7" x14ac:dyDescent="0.2">
      <c r="B17" s="281"/>
      <c r="C17" s="282"/>
      <c r="D17" s="282"/>
      <c r="E17" s="282"/>
      <c r="F17" s="282"/>
      <c r="G17" s="283"/>
    </row>
    <row r="18" spans="2:7" ht="23.25" customHeight="1" x14ac:dyDescent="0.2">
      <c r="B18" s="272" t="s">
        <v>137</v>
      </c>
      <c r="C18" s="273"/>
      <c r="D18" s="273"/>
      <c r="E18" s="273"/>
      <c r="F18" s="273"/>
      <c r="G18" s="274"/>
    </row>
    <row r="19" spans="2:7" x14ac:dyDescent="0.2">
      <c r="B19" s="284"/>
      <c r="C19" s="285"/>
      <c r="D19" s="285"/>
      <c r="E19" s="285"/>
      <c r="F19" s="285"/>
      <c r="G19" s="286"/>
    </row>
    <row r="20" spans="2:7" x14ac:dyDescent="0.2">
      <c r="B20" s="287"/>
      <c r="C20" s="288"/>
      <c r="D20" s="288"/>
      <c r="E20" s="288"/>
      <c r="F20" s="288"/>
      <c r="G20" s="289"/>
    </row>
    <row r="21" spans="2:7" ht="30.75" customHeight="1" x14ac:dyDescent="0.2">
      <c r="B21" s="272" t="s">
        <v>138</v>
      </c>
      <c r="C21" s="273"/>
      <c r="D21" s="273"/>
      <c r="E21" s="273"/>
      <c r="F21" s="273"/>
      <c r="G21" s="274"/>
    </row>
    <row r="22" spans="2:7" x14ac:dyDescent="0.2">
      <c r="B22" s="290"/>
      <c r="C22" s="291"/>
      <c r="D22" s="291"/>
      <c r="E22" s="291"/>
      <c r="F22" s="291"/>
      <c r="G22" s="292"/>
    </row>
    <row r="23" spans="2:7" x14ac:dyDescent="0.2">
      <c r="B23" s="293"/>
      <c r="C23" s="294"/>
      <c r="D23" s="294"/>
      <c r="E23" s="294"/>
      <c r="F23" s="294"/>
      <c r="G23" s="295"/>
    </row>
    <row r="24" spans="2:7" x14ac:dyDescent="0.2">
      <c r="B24" s="293"/>
      <c r="C24" s="294"/>
      <c r="D24" s="294"/>
      <c r="E24" s="294"/>
      <c r="F24" s="294"/>
      <c r="G24" s="295"/>
    </row>
    <row r="25" spans="2:7" x14ac:dyDescent="0.2">
      <c r="B25" s="296"/>
      <c r="C25" s="297"/>
      <c r="D25" s="297"/>
      <c r="E25" s="297"/>
      <c r="F25" s="297"/>
      <c r="G25" s="298"/>
    </row>
    <row r="26" spans="2:7" x14ac:dyDescent="0.2">
      <c r="B26" s="228" t="s">
        <v>139</v>
      </c>
      <c r="C26" s="229"/>
      <c r="D26" s="229"/>
      <c r="E26" s="229"/>
      <c r="F26" s="229"/>
      <c r="G26" s="230"/>
    </row>
    <row r="27" spans="2:7" ht="25.5" customHeight="1" x14ac:dyDescent="0.2">
      <c r="B27" s="228"/>
      <c r="C27" s="229"/>
      <c r="D27" s="229"/>
      <c r="E27" s="229"/>
      <c r="F27" s="229"/>
      <c r="G27" s="230"/>
    </row>
    <row r="28" spans="2:7" x14ac:dyDescent="0.2">
      <c r="B28" s="231"/>
      <c r="C28" s="232"/>
      <c r="D28" s="232"/>
      <c r="E28" s="232"/>
      <c r="F28" s="232"/>
      <c r="G28" s="233"/>
    </row>
    <row r="29" spans="2:7" x14ac:dyDescent="0.2">
      <c r="B29" s="234"/>
      <c r="C29" s="235"/>
      <c r="D29" s="235"/>
      <c r="E29" s="235"/>
      <c r="F29" s="235"/>
      <c r="G29" s="236"/>
    </row>
    <row r="30" spans="2:7" x14ac:dyDescent="0.2">
      <c r="B30" s="234"/>
      <c r="C30" s="235"/>
      <c r="D30" s="235"/>
      <c r="E30" s="235"/>
      <c r="F30" s="235"/>
      <c r="G30" s="236"/>
    </row>
    <row r="31" spans="2:7" x14ac:dyDescent="0.2">
      <c r="B31" s="237"/>
      <c r="C31" s="238"/>
      <c r="D31" s="238"/>
      <c r="E31" s="238"/>
      <c r="F31" s="238"/>
      <c r="G31" s="239"/>
    </row>
    <row r="32" spans="2:7" x14ac:dyDescent="0.2">
      <c r="B32" s="228" t="s">
        <v>140</v>
      </c>
      <c r="C32" s="229"/>
      <c r="D32" s="229"/>
      <c r="E32" s="229"/>
      <c r="F32" s="229"/>
      <c r="G32" s="230"/>
    </row>
    <row r="33" spans="1:9" ht="31.5" customHeight="1" x14ac:dyDescent="0.2">
      <c r="B33" s="228"/>
      <c r="C33" s="229"/>
      <c r="D33" s="229"/>
      <c r="E33" s="229"/>
      <c r="F33" s="229"/>
      <c r="G33" s="230"/>
    </row>
    <row r="34" spans="1:9" x14ac:dyDescent="0.2">
      <c r="B34" s="231"/>
      <c r="C34" s="232"/>
      <c r="D34" s="232"/>
      <c r="E34" s="232"/>
      <c r="F34" s="232"/>
      <c r="G34" s="233"/>
    </row>
    <row r="35" spans="1:9" x14ac:dyDescent="0.2">
      <c r="B35" s="234"/>
      <c r="C35" s="235"/>
      <c r="D35" s="235"/>
      <c r="E35" s="235"/>
      <c r="F35" s="235"/>
      <c r="G35" s="236"/>
    </row>
    <row r="36" spans="1:9" x14ac:dyDescent="0.2">
      <c r="B36" s="234"/>
      <c r="C36" s="235"/>
      <c r="D36" s="235"/>
      <c r="E36" s="235"/>
      <c r="F36" s="235"/>
      <c r="G36" s="236"/>
    </row>
    <row r="37" spans="1:9" x14ac:dyDescent="0.2">
      <c r="B37" s="237"/>
      <c r="C37" s="238"/>
      <c r="D37" s="238"/>
      <c r="E37" s="238"/>
      <c r="F37" s="238"/>
      <c r="G37" s="239"/>
    </row>
    <row r="38" spans="1:9" x14ac:dyDescent="0.2">
      <c r="B38" s="228" t="s">
        <v>141</v>
      </c>
      <c r="C38" s="229"/>
      <c r="D38" s="229"/>
      <c r="E38" s="229"/>
      <c r="F38" s="229"/>
      <c r="G38" s="230"/>
    </row>
    <row r="39" spans="1:9" ht="19.5" customHeight="1" x14ac:dyDescent="0.2">
      <c r="B39" s="228"/>
      <c r="C39" s="229"/>
      <c r="D39" s="229"/>
      <c r="E39" s="229"/>
      <c r="F39" s="229"/>
      <c r="G39" s="230"/>
    </row>
    <row r="40" spans="1:9" x14ac:dyDescent="0.2">
      <c r="B40" s="240"/>
      <c r="C40" s="241"/>
      <c r="D40" s="241"/>
      <c r="E40" s="241"/>
      <c r="F40" s="241"/>
      <c r="G40" s="242"/>
    </row>
    <row r="41" spans="1:9" x14ac:dyDescent="0.2">
      <c r="B41" s="243"/>
      <c r="C41" s="244"/>
      <c r="D41" s="244"/>
      <c r="E41" s="244"/>
      <c r="F41" s="244"/>
      <c r="G41" s="245"/>
    </row>
    <row r="42" spans="1:9" ht="9" customHeight="1" x14ac:dyDescent="0.2">
      <c r="B42" s="243"/>
      <c r="C42" s="244"/>
      <c r="D42" s="244"/>
      <c r="E42" s="244"/>
      <c r="F42" s="244"/>
      <c r="G42" s="245"/>
    </row>
    <row r="43" spans="1:9" ht="13.5" hidden="1" customHeight="1" x14ac:dyDescent="0.2">
      <c r="B43" s="243"/>
      <c r="C43" s="244"/>
      <c r="D43" s="244"/>
      <c r="E43" s="244"/>
      <c r="F43" s="244"/>
      <c r="G43" s="245"/>
    </row>
    <row r="44" spans="1:9" ht="21" customHeight="1" x14ac:dyDescent="0.2">
      <c r="A44" s="169"/>
      <c r="B44" s="246"/>
      <c r="C44" s="247"/>
      <c r="D44" s="247"/>
      <c r="E44" s="247"/>
      <c r="F44" s="247"/>
      <c r="G44" s="248"/>
      <c r="H44" s="169"/>
      <c r="I44" s="170"/>
    </row>
    <row r="45" spans="1:9" ht="26.25" customHeight="1" x14ac:dyDescent="0.2">
      <c r="B45" s="249" t="s">
        <v>142</v>
      </c>
      <c r="C45" s="250"/>
      <c r="D45" s="250"/>
      <c r="E45" s="250"/>
      <c r="F45" s="250"/>
      <c r="G45" s="251"/>
    </row>
    <row r="46" spans="1:9" x14ac:dyDescent="0.2">
      <c r="B46" s="252"/>
      <c r="C46" s="253"/>
      <c r="D46" s="253"/>
      <c r="E46" s="253"/>
      <c r="F46" s="253"/>
      <c r="G46" s="254"/>
    </row>
    <row r="47" spans="1:9" x14ac:dyDescent="0.2">
      <c r="B47" s="255"/>
      <c r="C47" s="256"/>
      <c r="D47" s="256"/>
      <c r="E47" s="256"/>
      <c r="F47" s="256"/>
      <c r="G47" s="257"/>
    </row>
    <row r="48" spans="1:9" ht="1.5" customHeight="1" thickBot="1" x14ac:dyDescent="0.25">
      <c r="B48" s="255"/>
      <c r="C48" s="256"/>
      <c r="D48" s="256"/>
      <c r="E48" s="256"/>
      <c r="F48" s="256"/>
      <c r="G48" s="257"/>
    </row>
    <row r="49" spans="2:7" s="171" customFormat="1" ht="13.15" hidden="1" customHeight="1" thickBot="1" x14ac:dyDescent="0.25">
      <c r="B49" s="258"/>
      <c r="C49" s="259"/>
      <c r="D49" s="259"/>
      <c r="E49" s="259"/>
      <c r="F49" s="259"/>
      <c r="G49" s="260"/>
    </row>
    <row r="50" spans="2:7" x14ac:dyDescent="0.2">
      <c r="B50" s="227"/>
      <c r="C50" s="227"/>
      <c r="D50" s="227"/>
      <c r="E50" s="227"/>
      <c r="F50" s="227"/>
      <c r="G50" s="227"/>
    </row>
  </sheetData>
  <sheetProtection formatColumns="0"/>
  <mergeCells count="25">
    <mergeCell ref="C6:G6"/>
    <mergeCell ref="B1:G1"/>
    <mergeCell ref="B2:G2"/>
    <mergeCell ref="B3:G3"/>
    <mergeCell ref="B4:G4"/>
    <mergeCell ref="B5:G5"/>
    <mergeCell ref="B28:G31"/>
    <mergeCell ref="C7:G7"/>
    <mergeCell ref="B8:B9"/>
    <mergeCell ref="C8:G8"/>
    <mergeCell ref="C9:G9"/>
    <mergeCell ref="B10:G10"/>
    <mergeCell ref="B11:G17"/>
    <mergeCell ref="B18:G18"/>
    <mergeCell ref="B19:G20"/>
    <mergeCell ref="B21:G21"/>
    <mergeCell ref="B22:G25"/>
    <mergeCell ref="B26:G27"/>
    <mergeCell ref="B50:G50"/>
    <mergeCell ref="B32:G33"/>
    <mergeCell ref="B34:G37"/>
    <mergeCell ref="B38:G39"/>
    <mergeCell ref="B40:G44"/>
    <mergeCell ref="B45:G45"/>
    <mergeCell ref="B46:G49"/>
  </mergeCells>
  <pageMargins left="0.7" right="0.7" top="0.75" bottom="0.75" header="0.3" footer="0.3"/>
  <pageSetup scale="72"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topLeftCell="A10" workbookViewId="0">
      <selection activeCell="B40" sqref="B40:G44"/>
    </sheetView>
  </sheetViews>
  <sheetFormatPr defaultColWidth="10.6640625" defaultRowHeight="15" x14ac:dyDescent="0.25"/>
  <cols>
    <col min="1" max="1" width="79.83203125" style="172" bestFit="1" customWidth="1"/>
    <col min="2" max="2" width="60.1640625" style="172" customWidth="1"/>
    <col min="3" max="3" width="16.5" style="172" customWidth="1"/>
    <col min="4" max="16384" width="10.6640625" style="172"/>
  </cols>
  <sheetData>
    <row r="1" spans="1:4" ht="31.15" customHeight="1" x14ac:dyDescent="0.25">
      <c r="A1" s="315" t="s">
        <v>143</v>
      </c>
      <c r="B1" s="316"/>
      <c r="C1" s="317"/>
    </row>
    <row r="2" spans="1:4" ht="15.75" x14ac:dyDescent="0.25">
      <c r="A2" s="173"/>
      <c r="B2" s="173"/>
      <c r="C2" s="174"/>
    </row>
    <row r="3" spans="1:4" ht="21" customHeight="1" x14ac:dyDescent="0.25">
      <c r="A3" s="175" t="s">
        <v>3</v>
      </c>
      <c r="B3" s="175" t="s">
        <v>144</v>
      </c>
      <c r="C3" s="176" t="s">
        <v>145</v>
      </c>
      <c r="D3" s="177"/>
    </row>
    <row r="4" spans="1:4" ht="24.6" customHeight="1" x14ac:dyDescent="0.25">
      <c r="A4" s="178" t="s">
        <v>146</v>
      </c>
      <c r="B4" s="179"/>
      <c r="C4" s="180"/>
      <c r="D4" s="177"/>
    </row>
    <row r="5" spans="1:4" ht="23.45" customHeight="1" x14ac:dyDescent="0.25">
      <c r="A5" s="181" t="s">
        <v>147</v>
      </c>
      <c r="B5" s="182"/>
      <c r="C5" s="183"/>
      <c r="D5" s="184"/>
    </row>
    <row r="6" spans="1:4" ht="25.9" customHeight="1" x14ac:dyDescent="0.25">
      <c r="A6" s="185" t="s">
        <v>148</v>
      </c>
      <c r="B6" s="186"/>
      <c r="C6" s="187"/>
      <c r="D6" s="188"/>
    </row>
    <row r="7" spans="1:4" ht="31.5" x14ac:dyDescent="0.25">
      <c r="A7" s="185" t="s">
        <v>149</v>
      </c>
      <c r="B7" s="186"/>
      <c r="C7" s="187"/>
      <c r="D7" s="188"/>
    </row>
    <row r="8" spans="1:4" ht="23.45" customHeight="1" x14ac:dyDescent="0.25">
      <c r="A8" s="189" t="s">
        <v>150</v>
      </c>
      <c r="B8" s="186"/>
      <c r="C8" s="187"/>
      <c r="D8" s="184"/>
    </row>
    <row r="9" spans="1:4" ht="24.6" customHeight="1" x14ac:dyDescent="0.25">
      <c r="A9" s="189" t="s">
        <v>151</v>
      </c>
      <c r="B9" s="186"/>
      <c r="C9" s="187"/>
      <c r="D9" s="190"/>
    </row>
    <row r="10" spans="1:4" ht="15.75" x14ac:dyDescent="0.25">
      <c r="A10" s="191"/>
      <c r="B10" s="192"/>
      <c r="C10" s="193"/>
      <c r="D10" s="188"/>
    </row>
    <row r="11" spans="1:4" ht="21.6" customHeight="1" x14ac:dyDescent="0.25">
      <c r="A11" s="178" t="s">
        <v>152</v>
      </c>
      <c r="B11" s="194"/>
      <c r="C11" s="178"/>
      <c r="D11" s="188"/>
    </row>
    <row r="12" spans="1:4" ht="22.15" customHeight="1" x14ac:dyDescent="0.25">
      <c r="A12" s="181" t="s">
        <v>153</v>
      </c>
      <c r="B12" s="195"/>
      <c r="C12" s="196"/>
      <c r="D12" s="197"/>
    </row>
    <row r="13" spans="1:4" ht="24.6" customHeight="1" x14ac:dyDescent="0.25">
      <c r="A13" s="198" t="s">
        <v>154</v>
      </c>
      <c r="B13" s="186"/>
      <c r="C13" s="187"/>
      <c r="D13" s="184"/>
    </row>
    <row r="14" spans="1:4" ht="22.15" customHeight="1" x14ac:dyDescent="0.25">
      <c r="A14" s="198" t="s">
        <v>155</v>
      </c>
      <c r="B14" s="186"/>
      <c r="C14" s="187"/>
      <c r="D14" s="184"/>
    </row>
    <row r="15" spans="1:4" ht="24.6" customHeight="1" x14ac:dyDescent="0.25">
      <c r="A15" s="199" t="s">
        <v>156</v>
      </c>
      <c r="B15" s="186"/>
      <c r="C15" s="187"/>
      <c r="D15" s="197"/>
    </row>
    <row r="16" spans="1:4" ht="60" customHeight="1" x14ac:dyDescent="0.25">
      <c r="A16" s="198" t="s">
        <v>157</v>
      </c>
      <c r="B16" s="186"/>
      <c r="C16" s="187"/>
      <c r="D16" s="184"/>
    </row>
    <row r="17" spans="1:4" ht="47.45" customHeight="1" x14ac:dyDescent="0.25">
      <c r="A17" s="198" t="s">
        <v>158</v>
      </c>
      <c r="B17" s="186"/>
      <c r="C17" s="187"/>
      <c r="D17" s="190"/>
    </row>
    <row r="18" spans="1:4" ht="40.9" customHeight="1" x14ac:dyDescent="0.25">
      <c r="A18" s="200" t="s">
        <v>159</v>
      </c>
      <c r="B18" s="201"/>
      <c r="C18" s="202"/>
      <c r="D18" s="203"/>
    </row>
    <row r="19" spans="1:4" x14ac:dyDescent="0.25">
      <c r="A19" s="204"/>
      <c r="B19" s="204"/>
      <c r="C19" s="204"/>
      <c r="D19" s="203"/>
    </row>
    <row r="20" spans="1:4" x14ac:dyDescent="0.25">
      <c r="A20" s="204"/>
      <c r="B20" s="204"/>
      <c r="C20" s="204"/>
      <c r="D20" s="197"/>
    </row>
    <row r="21" spans="1:4" x14ac:dyDescent="0.25">
      <c r="B21" s="204"/>
      <c r="C21" s="204"/>
      <c r="D21" s="197"/>
    </row>
  </sheetData>
  <mergeCells count="1">
    <mergeCell ref="A1:C1"/>
  </mergeCell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3"/>
  <sheetViews>
    <sheetView showGridLines="0" tabSelected="1" topLeftCell="A19" workbookViewId="0">
      <selection activeCell="J43" sqref="J43"/>
    </sheetView>
  </sheetViews>
  <sheetFormatPr defaultRowHeight="12.75" x14ac:dyDescent="0.2"/>
  <cols>
    <col min="1" max="1" width="14" style="42" customWidth="1"/>
    <col min="2" max="2" width="4.6640625" style="42" customWidth="1"/>
    <col min="3" max="3" width="12.5" style="42" customWidth="1"/>
    <col min="4" max="4" width="7.83203125" style="42" customWidth="1"/>
    <col min="5" max="5" width="15.5" style="42" customWidth="1"/>
    <col min="6" max="6" width="9.33203125" style="42"/>
    <col min="7" max="7" width="15.5" style="42" customWidth="1"/>
    <col min="8" max="8" width="0.6640625" style="42" customWidth="1"/>
    <col min="9" max="9" width="21.5" style="42" customWidth="1"/>
    <col min="10" max="10" width="16.1640625" style="42" customWidth="1"/>
    <col min="11" max="11" width="10" style="42" bestFit="1" customWidth="1"/>
    <col min="12" max="16384" width="9.33203125" style="42"/>
  </cols>
  <sheetData>
    <row r="1" spans="1:11" ht="21.75" customHeight="1" x14ac:dyDescent="0.3">
      <c r="A1" s="117" t="s">
        <v>34</v>
      </c>
      <c r="B1" s="43"/>
      <c r="C1" s="43"/>
      <c r="D1" s="43"/>
      <c r="E1" s="43"/>
      <c r="F1" s="43"/>
      <c r="G1" s="43"/>
      <c r="H1" s="43"/>
      <c r="I1" s="43"/>
      <c r="J1" s="43"/>
      <c r="K1" s="116" t="s">
        <v>85</v>
      </c>
    </row>
    <row r="2" spans="1:11" ht="13.5" customHeight="1" x14ac:dyDescent="0.3">
      <c r="A2" s="118"/>
      <c r="B2" s="119"/>
      <c r="C2" s="119"/>
      <c r="D2" s="119"/>
      <c r="E2" s="119"/>
      <c r="F2" s="119"/>
      <c r="G2" s="119"/>
      <c r="H2" s="119"/>
      <c r="I2" s="119"/>
      <c r="J2" s="119"/>
      <c r="K2" s="120"/>
    </row>
    <row r="3" spans="1:11" x14ac:dyDescent="0.2">
      <c r="A3" s="44"/>
    </row>
    <row r="4" spans="1:11" ht="21" customHeight="1" x14ac:dyDescent="0.2">
      <c r="A4" s="44" t="s">
        <v>33</v>
      </c>
      <c r="B4" s="329">
        <v>40816</v>
      </c>
      <c r="C4" s="330"/>
    </row>
    <row r="5" spans="1:11" ht="24.75" customHeight="1" x14ac:dyDescent="0.2">
      <c r="A5" s="44" t="s">
        <v>28</v>
      </c>
      <c r="C5" s="330" t="s">
        <v>38</v>
      </c>
      <c r="D5" s="330"/>
      <c r="E5" s="53"/>
    </row>
    <row r="6" spans="1:11" ht="24.75" customHeight="1" x14ac:dyDescent="0.2">
      <c r="A6" s="44" t="s">
        <v>35</v>
      </c>
      <c r="C6" s="330" t="s">
        <v>39</v>
      </c>
      <c r="D6" s="330"/>
      <c r="E6" s="330"/>
      <c r="F6" s="330"/>
      <c r="G6" s="53"/>
    </row>
    <row r="7" spans="1:11" ht="24.75" customHeight="1" x14ac:dyDescent="0.2">
      <c r="A7" s="44" t="s">
        <v>36</v>
      </c>
      <c r="D7" s="330" t="s">
        <v>40</v>
      </c>
      <c r="E7" s="330"/>
      <c r="F7" s="330"/>
      <c r="G7" s="330"/>
    </row>
    <row r="8" spans="1:11" ht="22.5" customHeight="1" x14ac:dyDescent="0.2">
      <c r="A8" s="44" t="s">
        <v>29</v>
      </c>
      <c r="D8" s="328" t="s">
        <v>114</v>
      </c>
      <c r="E8" s="328"/>
      <c r="F8" s="328"/>
      <c r="G8" s="328"/>
      <c r="H8" s="328"/>
      <c r="I8" s="328"/>
    </row>
    <row r="9" spans="1:11" x14ac:dyDescent="0.2">
      <c r="A9" s="44"/>
      <c r="D9" s="121"/>
      <c r="F9" s="121"/>
      <c r="G9" s="122"/>
      <c r="H9" s="121"/>
      <c r="I9" s="121"/>
    </row>
    <row r="10" spans="1:11" x14ac:dyDescent="0.2">
      <c r="A10" s="44" t="s">
        <v>116</v>
      </c>
      <c r="C10" s="144">
        <v>40909</v>
      </c>
      <c r="D10" s="121"/>
      <c r="F10" s="121"/>
      <c r="G10" s="122"/>
      <c r="H10" s="121"/>
      <c r="I10" s="121"/>
    </row>
    <row r="11" spans="1:11" ht="22.5" customHeight="1" x14ac:dyDescent="0.2">
      <c r="A11" s="44" t="s">
        <v>88</v>
      </c>
      <c r="D11" s="121"/>
      <c r="F11" s="143" t="s">
        <v>115</v>
      </c>
      <c r="G11" s="122" t="s">
        <v>89</v>
      </c>
      <c r="H11" s="121"/>
      <c r="I11" s="121"/>
    </row>
    <row r="12" spans="1:11" ht="15.75" customHeight="1" thickBot="1" x14ac:dyDescent="0.25">
      <c r="A12" s="44"/>
      <c r="D12" s="45"/>
      <c r="E12" s="45"/>
      <c r="F12" s="45"/>
      <c r="G12" s="45"/>
      <c r="H12" s="45"/>
      <c r="I12" s="45"/>
    </row>
    <row r="13" spans="1:11" s="112" customFormat="1" ht="15" customHeight="1" x14ac:dyDescent="0.2">
      <c r="A13" s="113" t="s">
        <v>86</v>
      </c>
      <c r="B13" s="324" t="s">
        <v>125</v>
      </c>
      <c r="C13" s="324"/>
      <c r="D13" s="324"/>
      <c r="E13" s="324"/>
      <c r="F13" s="324"/>
      <c r="G13" s="324"/>
      <c r="H13" s="324"/>
      <c r="I13" s="324"/>
      <c r="J13" s="324"/>
      <c r="K13" s="325"/>
    </row>
    <row r="14" spans="1:11" s="112" customFormat="1" ht="25.5" customHeight="1" thickBot="1" x14ac:dyDescent="0.25">
      <c r="A14" s="114"/>
      <c r="B14" s="326"/>
      <c r="C14" s="326"/>
      <c r="D14" s="326"/>
      <c r="E14" s="326"/>
      <c r="F14" s="326"/>
      <c r="G14" s="326"/>
      <c r="H14" s="326"/>
      <c r="I14" s="326"/>
      <c r="J14" s="326"/>
      <c r="K14" s="327"/>
    </row>
    <row r="15" spans="1:11" x14ac:dyDescent="0.2">
      <c r="A15" s="44"/>
    </row>
    <row r="16" spans="1:11" ht="12.75" customHeight="1" x14ac:dyDescent="0.2">
      <c r="A16" s="44" t="s">
        <v>54</v>
      </c>
      <c r="B16" s="92" t="s">
        <v>81</v>
      </c>
      <c r="C16" s="42" t="s">
        <v>25</v>
      </c>
      <c r="D16" s="44" t="s">
        <v>30</v>
      </c>
      <c r="E16" s="145">
        <f>J46*1.26</f>
        <v>96.933746791656432</v>
      </c>
      <c r="F16" s="42" t="s">
        <v>32</v>
      </c>
      <c r="G16" s="92" t="s">
        <v>82</v>
      </c>
      <c r="I16" s="44" t="s">
        <v>83</v>
      </c>
      <c r="J16" s="318" t="s">
        <v>84</v>
      </c>
      <c r="K16" s="319"/>
    </row>
    <row r="17" spans="1:13" ht="6" customHeight="1" x14ac:dyDescent="0.2">
      <c r="A17" s="44"/>
      <c r="D17" s="44"/>
      <c r="J17" s="320"/>
      <c r="K17" s="321"/>
    </row>
    <row r="18" spans="1:13" x14ac:dyDescent="0.2">
      <c r="A18" s="44"/>
      <c r="B18" s="92" t="s">
        <v>81</v>
      </c>
      <c r="C18" s="42" t="s">
        <v>26</v>
      </c>
      <c r="D18" s="44" t="s">
        <v>30</v>
      </c>
      <c r="E18" s="145">
        <f>ROUND(J46,0)</f>
        <v>77</v>
      </c>
      <c r="F18" s="42" t="s">
        <v>32</v>
      </c>
      <c r="G18" s="92" t="s">
        <v>82</v>
      </c>
      <c r="J18" s="320"/>
      <c r="K18" s="321"/>
    </row>
    <row r="19" spans="1:13" ht="6" customHeight="1" x14ac:dyDescent="0.2">
      <c r="A19" s="44"/>
      <c r="D19" s="44"/>
      <c r="J19" s="320"/>
      <c r="K19" s="321"/>
    </row>
    <row r="20" spans="1:13" x14ac:dyDescent="0.2">
      <c r="A20" s="44"/>
      <c r="B20" s="92" t="s">
        <v>81</v>
      </c>
      <c r="C20" s="42" t="s">
        <v>27</v>
      </c>
      <c r="D20" s="44" t="s">
        <v>31</v>
      </c>
      <c r="E20" s="145">
        <f>ROUND(J46,0)</f>
        <v>77</v>
      </c>
      <c r="F20" s="42" t="s">
        <v>32</v>
      </c>
      <c r="G20" s="92" t="s">
        <v>82</v>
      </c>
      <c r="J20" s="322"/>
      <c r="K20" s="323"/>
    </row>
    <row r="22" spans="1:13" x14ac:dyDescent="0.2">
      <c r="C22" s="96"/>
      <c r="D22" s="96"/>
      <c r="E22" s="96"/>
      <c r="F22" s="96"/>
      <c r="G22" s="96"/>
      <c r="H22" s="96"/>
      <c r="I22" s="96"/>
      <c r="J22" s="96"/>
      <c r="K22" s="97"/>
      <c r="L22" s="96"/>
      <c r="M22" s="96"/>
    </row>
    <row r="23" spans="1:13" ht="15.75" x14ac:dyDescent="0.25">
      <c r="A23" s="110" t="s">
        <v>41</v>
      </c>
      <c r="B23" s="43"/>
      <c r="C23" s="98"/>
      <c r="D23" s="98"/>
      <c r="E23" s="98"/>
      <c r="F23" s="98"/>
      <c r="G23" s="98"/>
      <c r="H23" s="98"/>
      <c r="I23" s="98"/>
      <c r="J23" s="98"/>
      <c r="K23" s="98"/>
      <c r="M23" s="96"/>
    </row>
    <row r="24" spans="1:13" x14ac:dyDescent="0.2">
      <c r="B24" s="96"/>
      <c r="C24" s="96"/>
      <c r="D24" s="96"/>
      <c r="E24" s="96"/>
      <c r="F24" s="96"/>
      <c r="G24" s="96"/>
      <c r="H24" s="96"/>
      <c r="I24" s="96"/>
      <c r="J24" s="99"/>
      <c r="K24" s="96"/>
      <c r="M24" s="96"/>
    </row>
    <row r="25" spans="1:13" ht="15.75" x14ac:dyDescent="0.25">
      <c r="B25" s="96"/>
      <c r="C25" s="111" t="s">
        <v>111</v>
      </c>
      <c r="D25" s="100"/>
      <c r="E25" s="101"/>
      <c r="F25" s="108"/>
      <c r="G25" s="109"/>
      <c r="H25" s="96"/>
      <c r="I25" s="96"/>
      <c r="J25" s="102" t="s">
        <v>79</v>
      </c>
      <c r="K25" s="96"/>
      <c r="M25" s="96"/>
    </row>
    <row r="26" spans="1:13" ht="12.95" customHeight="1" x14ac:dyDescent="0.2">
      <c r="B26" s="96"/>
      <c r="C26" s="96" t="s">
        <v>55</v>
      </c>
      <c r="D26" s="96"/>
      <c r="E26" s="96"/>
      <c r="F26" s="96"/>
      <c r="G26" s="96"/>
      <c r="H26" s="96"/>
      <c r="I26" s="96"/>
      <c r="J26" s="103">
        <f>'2 Direct Personnel'!H26</f>
        <v>38719.923519999997</v>
      </c>
      <c r="K26" s="96"/>
      <c r="M26" s="96"/>
    </row>
    <row r="27" spans="1:13" ht="12.95" customHeight="1" x14ac:dyDescent="0.2">
      <c r="B27" s="96"/>
      <c r="C27" s="96" t="s">
        <v>56</v>
      </c>
      <c r="D27" s="96"/>
      <c r="E27" s="96"/>
      <c r="F27" s="96"/>
      <c r="G27" s="96"/>
      <c r="H27" s="96"/>
      <c r="I27" s="96"/>
      <c r="J27" s="103">
        <f>'3 Direct Materials'!B18</f>
        <v>14500</v>
      </c>
      <c r="K27" s="96"/>
      <c r="M27" s="96"/>
    </row>
    <row r="28" spans="1:13" ht="12.95" customHeight="1" x14ac:dyDescent="0.2">
      <c r="B28" s="96"/>
      <c r="C28" s="96" t="s">
        <v>75</v>
      </c>
      <c r="D28" s="96"/>
      <c r="E28" s="96"/>
      <c r="F28" s="96"/>
      <c r="G28" s="96"/>
      <c r="H28" s="96"/>
      <c r="I28" s="96"/>
      <c r="J28" s="104">
        <f>'5 Other Direct Costs'!E13</f>
        <v>8900</v>
      </c>
      <c r="K28" s="96"/>
      <c r="M28" s="96"/>
    </row>
    <row r="29" spans="1:13" ht="12.95" customHeight="1" x14ac:dyDescent="0.2">
      <c r="B29" s="96"/>
      <c r="C29" s="96"/>
      <c r="D29" s="96"/>
      <c r="E29" s="96"/>
      <c r="F29" s="96"/>
      <c r="G29" s="96"/>
      <c r="H29" s="96"/>
      <c r="I29" s="96"/>
      <c r="J29" s="105"/>
      <c r="K29" s="96"/>
      <c r="M29" s="96"/>
    </row>
    <row r="30" spans="1:13" x14ac:dyDescent="0.2">
      <c r="B30" s="96"/>
      <c r="C30" s="96"/>
      <c r="D30" s="96"/>
      <c r="E30" s="96"/>
      <c r="F30" s="96"/>
      <c r="G30" s="96"/>
      <c r="I30" s="90" t="s">
        <v>77</v>
      </c>
      <c r="J30" s="91">
        <f>SUM(J26:J29)</f>
        <v>62119.923519999997</v>
      </c>
      <c r="K30" s="96"/>
      <c r="M30" s="96"/>
    </row>
    <row r="31" spans="1:13" x14ac:dyDescent="0.2">
      <c r="B31" s="96"/>
      <c r="C31" s="96"/>
      <c r="D31" s="96"/>
      <c r="E31" s="96"/>
      <c r="F31" s="96"/>
      <c r="G31" s="96"/>
      <c r="H31" s="96"/>
      <c r="I31" s="96"/>
      <c r="J31" s="97"/>
      <c r="K31" s="96"/>
      <c r="M31" s="96"/>
    </row>
    <row r="32" spans="1:13" x14ac:dyDescent="0.2">
      <c r="B32" s="96"/>
      <c r="C32" s="96"/>
      <c r="D32" s="96"/>
      <c r="E32" s="96"/>
      <c r="F32" s="96"/>
      <c r="G32" s="96"/>
      <c r="H32" s="106"/>
      <c r="I32" s="96"/>
      <c r="J32" s="97"/>
      <c r="K32" s="96"/>
      <c r="M32" s="96"/>
    </row>
    <row r="33" spans="2:13" ht="15.75" x14ac:dyDescent="0.25">
      <c r="B33" s="96"/>
      <c r="C33" s="111" t="s">
        <v>112</v>
      </c>
      <c r="D33" s="108"/>
      <c r="E33" s="109"/>
      <c r="F33" s="108"/>
      <c r="G33" s="109"/>
      <c r="H33" s="96"/>
      <c r="I33" s="96"/>
      <c r="J33" s="102" t="s">
        <v>79</v>
      </c>
      <c r="K33" s="96"/>
      <c r="M33" s="96"/>
    </row>
    <row r="34" spans="2:13" s="96" customFormat="1" ht="12.95" customHeight="1" x14ac:dyDescent="0.2">
      <c r="C34" s="96" t="s">
        <v>76</v>
      </c>
      <c r="J34" s="103">
        <f>'4 Equipment Use Fee (Indirect)'!F35</f>
        <v>8304.2857142857138</v>
      </c>
    </row>
    <row r="35" spans="2:13" ht="12.95" customHeight="1" x14ac:dyDescent="0.2"/>
    <row r="36" spans="2:13" x14ac:dyDescent="0.2">
      <c r="I36" s="90" t="s">
        <v>78</v>
      </c>
      <c r="J36" s="107">
        <f>SUM(J34:J35)</f>
        <v>8304.2857142857138</v>
      </c>
    </row>
    <row r="37" spans="2:13" s="96" customFormat="1" ht="11.25" x14ac:dyDescent="0.2"/>
    <row r="38" spans="2:13" s="96" customFormat="1" ht="11.25" x14ac:dyDescent="0.2">
      <c r="I38" s="96" t="s">
        <v>182</v>
      </c>
      <c r="J38" s="226">
        <f>'[1]6 Subsidy Worksheet'!C21</f>
        <v>-6600</v>
      </c>
    </row>
    <row r="39" spans="2:13" s="96" customFormat="1" ht="11.25" x14ac:dyDescent="0.2">
      <c r="J39" s="226"/>
    </row>
    <row r="40" spans="2:13" s="96" customFormat="1" ht="11.25" x14ac:dyDescent="0.2">
      <c r="I40" s="138" t="s">
        <v>91</v>
      </c>
      <c r="J40" s="137">
        <f>-'Lookback Analysis'!I32</f>
        <v>-1125</v>
      </c>
    </row>
    <row r="41" spans="2:13" s="96" customFormat="1" ht="11.25" x14ac:dyDescent="0.2">
      <c r="I41" s="138"/>
    </row>
    <row r="42" spans="2:13" s="96" customFormat="1" ht="11.25" x14ac:dyDescent="0.2">
      <c r="I42" s="106" t="s">
        <v>109</v>
      </c>
      <c r="J42" s="137">
        <f>J30+J36+J38+J40</f>
        <v>62699.209234285707</v>
      </c>
    </row>
    <row r="43" spans="2:13" s="96" customFormat="1" ht="11.25" x14ac:dyDescent="0.2"/>
    <row r="44" spans="2:13" s="96" customFormat="1" ht="11.25" x14ac:dyDescent="0.2">
      <c r="I44" s="106" t="s">
        <v>110</v>
      </c>
      <c r="J44" s="139">
        <v>815</v>
      </c>
    </row>
    <row r="45" spans="2:13" s="96" customFormat="1" ht="11.25" x14ac:dyDescent="0.2"/>
    <row r="46" spans="2:13" ht="21" customHeight="1" thickBot="1" x14ac:dyDescent="0.3">
      <c r="F46" s="93"/>
      <c r="G46" s="93"/>
      <c r="H46" s="93"/>
      <c r="I46" s="94" t="s">
        <v>80</v>
      </c>
      <c r="J46" s="95">
        <f>J42/J44</f>
        <v>76.931545072743205</v>
      </c>
    </row>
    <row r="47" spans="2:13" ht="13.5" thickTop="1" x14ac:dyDescent="0.2"/>
    <row r="52" spans="1:1" x14ac:dyDescent="0.2">
      <c r="A52" s="44" t="s">
        <v>127</v>
      </c>
    </row>
    <row r="53" spans="1:1" x14ac:dyDescent="0.2">
      <c r="A53" s="44" t="s">
        <v>128</v>
      </c>
    </row>
  </sheetData>
  <mergeCells count="7">
    <mergeCell ref="J16:K20"/>
    <mergeCell ref="B13:K14"/>
    <mergeCell ref="D8:I8"/>
    <mergeCell ref="B4:C4"/>
    <mergeCell ref="D7:G7"/>
    <mergeCell ref="C5:D5"/>
    <mergeCell ref="C6:F6"/>
  </mergeCells>
  <pageMargins left="0.42" right="0.34"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28"/>
  <sheetViews>
    <sheetView showGridLines="0" workbookViewId="0">
      <selection activeCell="B13" sqref="B13"/>
    </sheetView>
  </sheetViews>
  <sheetFormatPr defaultRowHeight="11.25" x14ac:dyDescent="0.2"/>
  <cols>
    <col min="1" max="1" width="23.33203125" customWidth="1"/>
    <col min="2" max="2" width="15" customWidth="1"/>
    <col min="3" max="3" width="14.83203125" style="4" customWidth="1"/>
    <col min="4" max="4" width="14.1640625" style="4" customWidth="1"/>
    <col min="5" max="5" width="14" style="5" customWidth="1"/>
    <col min="6" max="6" width="13.33203125" style="3" customWidth="1"/>
    <col min="7" max="7" width="13.6640625" customWidth="1"/>
    <col min="8" max="8" width="14.6640625" customWidth="1"/>
    <col min="9" max="9" width="15.5" customWidth="1"/>
  </cols>
  <sheetData>
    <row r="1" spans="1:11" ht="12" x14ac:dyDescent="0.2">
      <c r="A1" s="21"/>
      <c r="I1" s="24" t="s">
        <v>72</v>
      </c>
    </row>
    <row r="2" spans="1:11" ht="12" x14ac:dyDescent="0.2">
      <c r="A2" s="23"/>
    </row>
    <row r="3" spans="1:11" ht="12.75" x14ac:dyDescent="0.2">
      <c r="A3" s="6" t="s">
        <v>4</v>
      </c>
      <c r="B3" s="7"/>
      <c r="C3" s="8"/>
      <c r="D3" s="8"/>
      <c r="E3" s="9"/>
      <c r="F3" s="10"/>
      <c r="G3" s="7"/>
      <c r="H3" s="7"/>
    </row>
    <row r="4" spans="1:11" s="12" customFormat="1" x14ac:dyDescent="0.2">
      <c r="C4" s="13"/>
      <c r="D4" s="13"/>
      <c r="E4" s="14"/>
      <c r="F4" s="15"/>
    </row>
    <row r="5" spans="1:11" s="12" customFormat="1" x14ac:dyDescent="0.2">
      <c r="A5" s="331" t="s">
        <v>160</v>
      </c>
      <c r="B5" s="332"/>
      <c r="C5" s="332"/>
      <c r="D5" s="332"/>
      <c r="E5" s="332"/>
      <c r="F5" s="332"/>
      <c r="G5" s="332"/>
      <c r="H5" s="332"/>
      <c r="I5" s="155"/>
      <c r="J5" s="155"/>
      <c r="K5" s="155"/>
    </row>
    <row r="6" spans="1:11" s="12" customFormat="1" x14ac:dyDescent="0.2">
      <c r="A6" s="332"/>
      <c r="B6" s="332"/>
      <c r="C6" s="332"/>
      <c r="D6" s="332"/>
      <c r="E6" s="332"/>
      <c r="F6" s="332"/>
      <c r="G6" s="332"/>
      <c r="H6" s="332"/>
      <c r="I6" s="155"/>
      <c r="J6" s="155"/>
      <c r="K6" s="155"/>
    </row>
    <row r="7" spans="1:11" s="12" customFormat="1" x14ac:dyDescent="0.2">
      <c r="A7" s="332"/>
      <c r="B7" s="332"/>
      <c r="C7" s="332"/>
      <c r="D7" s="332"/>
      <c r="E7" s="332"/>
      <c r="F7" s="332"/>
      <c r="G7" s="332"/>
      <c r="H7" s="332"/>
      <c r="I7" s="155"/>
      <c r="J7" s="155"/>
      <c r="K7" s="155"/>
    </row>
    <row r="8" spans="1:11" s="12" customFormat="1" x14ac:dyDescent="0.2">
      <c r="A8" s="332"/>
      <c r="B8" s="332"/>
      <c r="C8" s="332"/>
      <c r="D8" s="332"/>
      <c r="E8" s="332"/>
      <c r="F8" s="332"/>
      <c r="G8" s="332"/>
      <c r="H8" s="332"/>
      <c r="I8" s="155"/>
      <c r="J8" s="155"/>
      <c r="K8" s="155"/>
    </row>
    <row r="9" spans="1:11" s="12" customFormat="1" ht="6.75" customHeight="1" x14ac:dyDescent="0.2">
      <c r="A9" s="150"/>
      <c r="B9" s="151"/>
      <c r="C9" s="152"/>
      <c r="D9" s="153"/>
      <c r="E9" s="154"/>
      <c r="F9" s="151"/>
      <c r="G9" s="151"/>
      <c r="H9" s="151"/>
      <c r="I9" s="151"/>
      <c r="J9" s="151"/>
      <c r="K9" s="151"/>
    </row>
    <row r="10" spans="1:11" s="12" customFormat="1" ht="12.75" x14ac:dyDescent="0.2">
      <c r="A10" s="333" t="s">
        <v>5</v>
      </c>
      <c r="B10" s="334"/>
      <c r="C10" s="334"/>
      <c r="D10" s="334"/>
      <c r="E10" s="334"/>
      <c r="F10" s="334"/>
      <c r="G10" s="334"/>
      <c r="H10" s="335"/>
    </row>
    <row r="11" spans="1:11" s="1" customFormat="1" ht="40.5" customHeight="1" x14ac:dyDescent="0.2">
      <c r="A11" s="82" t="s">
        <v>23</v>
      </c>
      <c r="B11" s="336" t="s">
        <v>2</v>
      </c>
      <c r="C11" s="337"/>
      <c r="D11" s="84" t="s">
        <v>161</v>
      </c>
      <c r="E11" s="84" t="s">
        <v>162</v>
      </c>
      <c r="F11" s="157" t="s">
        <v>163</v>
      </c>
      <c r="G11" s="85" t="s">
        <v>1</v>
      </c>
      <c r="H11" s="85" t="s">
        <v>124</v>
      </c>
    </row>
    <row r="12" spans="1:11" x14ac:dyDescent="0.2">
      <c r="A12" s="48" t="s">
        <v>10</v>
      </c>
      <c r="B12" s="48" t="s">
        <v>181</v>
      </c>
      <c r="C12" s="156"/>
      <c r="D12" s="70">
        <v>0.1</v>
      </c>
      <c r="E12" s="71">
        <v>60054</v>
      </c>
      <c r="F12" s="147">
        <v>0.38550000000000001</v>
      </c>
      <c r="G12" s="72">
        <f>(E12*(1+F12))</f>
        <v>83204.816999999995</v>
      </c>
      <c r="H12" s="73">
        <f>D12*G12</f>
        <v>8320.4817000000003</v>
      </c>
    </row>
    <row r="13" spans="1:11" x14ac:dyDescent="0.2">
      <c r="A13" s="48" t="s">
        <v>11</v>
      </c>
      <c r="B13" s="48" t="s">
        <v>13</v>
      </c>
      <c r="C13" s="156"/>
      <c r="D13" s="74">
        <v>0.2</v>
      </c>
      <c r="E13" s="71">
        <v>24347</v>
      </c>
      <c r="F13" s="148">
        <v>0.41880000000000001</v>
      </c>
      <c r="G13" s="72">
        <f>(E13*(1+F13))</f>
        <v>34543.5236</v>
      </c>
      <c r="H13" s="73">
        <f>D13*G13</f>
        <v>6908.7047200000006</v>
      </c>
    </row>
    <row r="14" spans="1:11" x14ac:dyDescent="0.2">
      <c r="C14"/>
      <c r="D14" s="46"/>
      <c r="F14" s="149"/>
      <c r="G14" s="17"/>
    </row>
    <row r="15" spans="1:11" s="16" customFormat="1" x14ac:dyDescent="0.2">
      <c r="C15" s="27"/>
      <c r="D15" s="27"/>
      <c r="E15" s="17"/>
      <c r="G15" s="25" t="s">
        <v>8</v>
      </c>
      <c r="H15" s="55">
        <f>SUM(H12:H14)</f>
        <v>15229.186420000002</v>
      </c>
    </row>
    <row r="16" spans="1:11" s="16" customFormat="1" x14ac:dyDescent="0.2">
      <c r="C16" s="27"/>
      <c r="D16" s="27"/>
      <c r="E16" s="17"/>
      <c r="F16" s="25"/>
      <c r="G16" s="28"/>
      <c r="H16" s="29"/>
    </row>
    <row r="17" spans="1:8" s="16" customFormat="1" x14ac:dyDescent="0.2">
      <c r="C17" s="27"/>
      <c r="D17" s="27"/>
      <c r="E17" s="17"/>
      <c r="F17" s="25"/>
      <c r="G17" s="28"/>
      <c r="H17" s="29"/>
    </row>
    <row r="18" spans="1:8" ht="12.75" x14ac:dyDescent="0.2">
      <c r="A18" s="333" t="s">
        <v>6</v>
      </c>
      <c r="B18" s="334"/>
      <c r="C18" s="334"/>
      <c r="D18" s="334"/>
      <c r="E18" s="334"/>
      <c r="F18" s="334"/>
      <c r="G18" s="334"/>
      <c r="H18" s="335"/>
    </row>
    <row r="19" spans="1:8" ht="40.5" customHeight="1" x14ac:dyDescent="0.2">
      <c r="A19" s="82" t="s">
        <v>0</v>
      </c>
      <c r="B19" s="83" t="s">
        <v>2</v>
      </c>
      <c r="C19" s="84" t="s">
        <v>37</v>
      </c>
      <c r="D19" s="84" t="s">
        <v>161</v>
      </c>
      <c r="E19" s="84" t="s">
        <v>7</v>
      </c>
      <c r="F19" s="157" t="s">
        <v>163</v>
      </c>
      <c r="G19" s="85" t="s">
        <v>1</v>
      </c>
      <c r="H19" s="85" t="s">
        <v>60</v>
      </c>
    </row>
    <row r="20" spans="1:8" x14ac:dyDescent="0.2">
      <c r="A20" s="48" t="s">
        <v>22</v>
      </c>
      <c r="B20" s="49" t="s">
        <v>12</v>
      </c>
      <c r="C20" s="75">
        <v>1080</v>
      </c>
      <c r="D20" s="74">
        <v>0.9</v>
      </c>
      <c r="E20" s="76">
        <v>22.45</v>
      </c>
      <c r="F20" s="77">
        <v>7.6499999999999999E-2</v>
      </c>
      <c r="G20" s="72">
        <f>C20*(E20*(1+F20))</f>
        <v>26100.819</v>
      </c>
      <c r="H20" s="73">
        <f>G20*D20</f>
        <v>23490.737099999998</v>
      </c>
    </row>
    <row r="21" spans="1:8" s="16" customFormat="1" x14ac:dyDescent="0.2">
      <c r="C21" s="26"/>
      <c r="D21" s="26"/>
      <c r="E21" s="17"/>
      <c r="F21" s="31"/>
      <c r="G21" s="56"/>
    </row>
    <row r="22" spans="1:8" s="16" customFormat="1" x14ac:dyDescent="0.2">
      <c r="C22" s="26"/>
      <c r="D22" s="26"/>
      <c r="E22" s="17"/>
      <c r="G22" s="25" t="s">
        <v>9</v>
      </c>
      <c r="H22" s="57">
        <f>SUM(H20:H21)</f>
        <v>23490.737099999998</v>
      </c>
    </row>
    <row r="23" spans="1:8" s="16" customFormat="1" x14ac:dyDescent="0.2">
      <c r="C23" s="26"/>
      <c r="D23" s="26"/>
      <c r="E23" s="17"/>
      <c r="F23" s="31"/>
      <c r="G23" s="30"/>
    </row>
    <row r="24" spans="1:8" s="16" customFormat="1" x14ac:dyDescent="0.2">
      <c r="A24" s="32"/>
      <c r="B24" s="32"/>
      <c r="C24" s="33"/>
      <c r="D24" s="33"/>
      <c r="E24" s="11"/>
      <c r="F24" s="34"/>
      <c r="G24" s="35"/>
      <c r="H24" s="32"/>
    </row>
    <row r="25" spans="1:8" s="16" customFormat="1" x14ac:dyDescent="0.2">
      <c r="C25" s="26"/>
      <c r="D25" s="26"/>
      <c r="E25" s="17"/>
      <c r="F25" s="31"/>
      <c r="G25" s="30"/>
    </row>
    <row r="26" spans="1:8" s="16" customFormat="1" ht="17.25" customHeight="1" thickBot="1" x14ac:dyDescent="0.25">
      <c r="C26" s="26"/>
      <c r="D26" s="26"/>
      <c r="E26" s="17"/>
      <c r="G26" s="25" t="s">
        <v>118</v>
      </c>
      <c r="H26" s="58">
        <f>H22+H15</f>
        <v>38719.923519999997</v>
      </c>
    </row>
    <row r="27" spans="1:8" ht="12" thickTop="1" x14ac:dyDescent="0.2">
      <c r="D27" s="5"/>
      <c r="E27" s="3"/>
      <c r="F27"/>
    </row>
    <row r="28" spans="1:8" x14ac:dyDescent="0.2">
      <c r="A28" s="205" t="s">
        <v>170</v>
      </c>
      <c r="B28" s="158" t="s">
        <v>129</v>
      </c>
      <c r="C28" s="159"/>
      <c r="D28" s="160"/>
      <c r="E28" s="206"/>
    </row>
  </sheetData>
  <mergeCells count="4">
    <mergeCell ref="A5:H8"/>
    <mergeCell ref="A10:H10"/>
    <mergeCell ref="A18:H18"/>
    <mergeCell ref="B11:C11"/>
  </mergeCells>
  <phoneticPr fontId="0" type="noConversion"/>
  <hyperlinks>
    <hyperlink ref="B28" r:id="rId1"/>
  </hyperlinks>
  <pageMargins left="0.25" right="0.25" top="0.5" bottom="0.25" header="0.5" footer="0.5"/>
  <pageSetup scale="98"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1"/>
  <sheetViews>
    <sheetView showGridLines="0" workbookViewId="0">
      <selection activeCell="D29" sqref="D29"/>
    </sheetView>
  </sheetViews>
  <sheetFormatPr defaultRowHeight="11.25" x14ac:dyDescent="0.2"/>
  <cols>
    <col min="1" max="1" width="53.5" customWidth="1"/>
    <col min="2" max="2" width="17" customWidth="1"/>
    <col min="3" max="3" width="10.1640625" customWidth="1"/>
    <col min="4" max="4" width="10.5" bestFit="1" customWidth="1"/>
  </cols>
  <sheetData>
    <row r="1" spans="1:2" x14ac:dyDescent="0.2">
      <c r="B1" s="18" t="s">
        <v>19</v>
      </c>
    </row>
    <row r="3" spans="1:2" ht="12.75" x14ac:dyDescent="0.2">
      <c r="A3" s="79" t="s">
        <v>42</v>
      </c>
      <c r="B3" s="59"/>
    </row>
    <row r="4" spans="1:2" ht="24.75" customHeight="1" x14ac:dyDescent="0.2">
      <c r="A4" s="338" t="s">
        <v>59</v>
      </c>
      <c r="B4" s="338"/>
    </row>
    <row r="5" spans="1:2" x14ac:dyDescent="0.2">
      <c r="A5" s="47"/>
    </row>
    <row r="6" spans="1:2" ht="33.75" x14ac:dyDescent="0.2">
      <c r="A6" s="86" t="s">
        <v>3</v>
      </c>
      <c r="B6" s="86" t="s">
        <v>61</v>
      </c>
    </row>
    <row r="7" spans="1:2" x14ac:dyDescent="0.2">
      <c r="A7" s="48" t="s">
        <v>43</v>
      </c>
      <c r="B7" s="60">
        <v>10000</v>
      </c>
    </row>
    <row r="8" spans="1:2" x14ac:dyDescent="0.2">
      <c r="A8" s="48" t="s">
        <v>44</v>
      </c>
      <c r="B8" s="60">
        <v>4000</v>
      </c>
    </row>
    <row r="9" spans="1:2" x14ac:dyDescent="0.2">
      <c r="A9" s="48" t="s">
        <v>45</v>
      </c>
      <c r="B9" s="78">
        <v>500</v>
      </c>
    </row>
    <row r="10" spans="1:2" x14ac:dyDescent="0.2">
      <c r="A10" s="156"/>
      <c r="B10" s="78"/>
    </row>
    <row r="11" spans="1:2" x14ac:dyDescent="0.2">
      <c r="A11" s="156"/>
      <c r="B11" s="78"/>
    </row>
    <row r="12" spans="1:2" x14ac:dyDescent="0.2">
      <c r="A12" s="156"/>
      <c r="B12" s="78"/>
    </row>
    <row r="13" spans="1:2" x14ac:dyDescent="0.2">
      <c r="A13" s="156"/>
      <c r="B13" s="78"/>
    </row>
    <row r="14" spans="1:2" x14ac:dyDescent="0.2">
      <c r="A14" s="156"/>
      <c r="B14" s="78"/>
    </row>
    <row r="15" spans="1:2" x14ac:dyDescent="0.2">
      <c r="A15" s="156"/>
      <c r="B15" s="78"/>
    </row>
    <row r="16" spans="1:2" x14ac:dyDescent="0.2">
      <c r="A16" s="156"/>
      <c r="B16" s="78"/>
    </row>
    <row r="17" spans="1:2" x14ac:dyDescent="0.2">
      <c r="A17" s="48"/>
      <c r="B17" s="78"/>
    </row>
    <row r="18" spans="1:2" ht="17.25" customHeight="1" thickBot="1" x14ac:dyDescent="0.25">
      <c r="A18" s="24" t="s">
        <v>119</v>
      </c>
      <c r="B18" s="80">
        <f>SUM(B7:B17)</f>
        <v>14500</v>
      </c>
    </row>
    <row r="19" spans="1:2" ht="12" thickTop="1" x14ac:dyDescent="0.2">
      <c r="B19" s="20"/>
    </row>
    <row r="20" spans="1:2" x14ac:dyDescent="0.2">
      <c r="B20" s="20"/>
    </row>
    <row r="21" spans="1:2" x14ac:dyDescent="0.2">
      <c r="B21" s="20"/>
    </row>
  </sheetData>
  <mergeCells count="1">
    <mergeCell ref="A4:B4"/>
  </mergeCells>
  <pageMargins left="0.88"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8"/>
  <sheetViews>
    <sheetView showGridLines="0" workbookViewId="0"/>
  </sheetViews>
  <sheetFormatPr defaultRowHeight="11.25" x14ac:dyDescent="0.2"/>
  <cols>
    <col min="1" max="1" width="23.33203125" customWidth="1"/>
    <col min="2" max="2" width="11" customWidth="1"/>
    <col min="3" max="3" width="10.6640625" customWidth="1"/>
    <col min="4" max="4" width="11.1640625" customWidth="1"/>
    <col min="6" max="6" width="10.5" bestFit="1" customWidth="1"/>
    <col min="7" max="7" width="10.5" customWidth="1"/>
    <col min="8" max="8" width="10.5" bestFit="1" customWidth="1"/>
  </cols>
  <sheetData>
    <row r="1" spans="1:10" ht="12" x14ac:dyDescent="0.2">
      <c r="A1" s="22"/>
      <c r="F1" s="36"/>
      <c r="I1" s="24" t="s">
        <v>20</v>
      </c>
    </row>
    <row r="2" spans="1:10" ht="12" x14ac:dyDescent="0.2">
      <c r="A2" s="23"/>
      <c r="F2" s="36"/>
    </row>
    <row r="3" spans="1:10" ht="12.75" x14ac:dyDescent="0.2">
      <c r="A3" s="349" t="s">
        <v>57</v>
      </c>
      <c r="B3" s="349"/>
      <c r="C3" s="349"/>
      <c r="D3" s="349"/>
      <c r="E3" s="349"/>
      <c r="F3" s="349"/>
      <c r="G3" s="349"/>
      <c r="H3" s="349"/>
      <c r="I3" s="349"/>
      <c r="J3" s="115"/>
    </row>
    <row r="4" spans="1:10" x14ac:dyDescent="0.2">
      <c r="A4" s="12" t="s">
        <v>74</v>
      </c>
      <c r="F4" s="36"/>
    </row>
    <row r="5" spans="1:10" x14ac:dyDescent="0.2">
      <c r="B5" t="s">
        <v>24</v>
      </c>
      <c r="F5" s="36"/>
    </row>
    <row r="7" spans="1:10" ht="12.75" x14ac:dyDescent="0.2">
      <c r="A7" s="333" t="s">
        <v>18</v>
      </c>
      <c r="B7" s="334"/>
      <c r="C7" s="334"/>
      <c r="D7" s="334"/>
      <c r="E7" s="334"/>
      <c r="F7" s="335"/>
    </row>
    <row r="8" spans="1:10" s="39" customFormat="1" ht="45" x14ac:dyDescent="0.2">
      <c r="A8" s="350" t="s">
        <v>3</v>
      </c>
      <c r="B8" s="351"/>
      <c r="C8" s="2" t="s">
        <v>164</v>
      </c>
      <c r="D8" s="2" t="s">
        <v>15</v>
      </c>
      <c r="E8" s="2" t="s">
        <v>16</v>
      </c>
      <c r="F8" s="2" t="s">
        <v>17</v>
      </c>
      <c r="G8" s="64" t="s">
        <v>123</v>
      </c>
      <c r="H8" s="19" t="s">
        <v>60</v>
      </c>
    </row>
    <row r="9" spans="1:10" s="48" customFormat="1" x14ac:dyDescent="0.2">
      <c r="A9" s="352" t="s">
        <v>46</v>
      </c>
      <c r="B9" s="353"/>
      <c r="C9" s="156" t="s">
        <v>165</v>
      </c>
      <c r="D9" s="50">
        <v>15000</v>
      </c>
      <c r="E9" s="51">
        <v>7</v>
      </c>
      <c r="F9" s="50">
        <f>+D9/E9</f>
        <v>2142.8571428571427</v>
      </c>
      <c r="G9" s="61">
        <v>1</v>
      </c>
      <c r="H9" s="62">
        <f>F9*G9</f>
        <v>2142.8571428571427</v>
      </c>
    </row>
    <row r="10" spans="1:10" s="48" customFormat="1" x14ac:dyDescent="0.2">
      <c r="A10" s="354" t="s">
        <v>64</v>
      </c>
      <c r="B10" s="355"/>
      <c r="C10" s="156" t="s">
        <v>166</v>
      </c>
      <c r="D10" s="50">
        <v>10000</v>
      </c>
      <c r="E10" s="51">
        <v>7</v>
      </c>
      <c r="F10" s="50">
        <f>+D10/E10</f>
        <v>1428.5714285714287</v>
      </c>
      <c r="G10" s="61">
        <v>0.05</v>
      </c>
      <c r="H10" s="62">
        <f>F10*G10</f>
        <v>71.428571428571431</v>
      </c>
    </row>
    <row r="11" spans="1:10" s="48" customFormat="1" x14ac:dyDescent="0.2">
      <c r="A11" s="354" t="s">
        <v>47</v>
      </c>
      <c r="B11" s="355"/>
      <c r="C11" s="156" t="s">
        <v>167</v>
      </c>
      <c r="D11" s="50">
        <v>25000</v>
      </c>
      <c r="E11" s="51">
        <v>7</v>
      </c>
      <c r="F11" s="50">
        <f>+D11/E11</f>
        <v>3571.4285714285716</v>
      </c>
      <c r="G11" s="61">
        <v>0.5</v>
      </c>
      <c r="H11" s="62">
        <f>F11*G11</f>
        <v>1785.7142857142858</v>
      </c>
    </row>
    <row r="12" spans="1:10" s="48" customFormat="1" x14ac:dyDescent="0.2">
      <c r="A12" s="354" t="s">
        <v>48</v>
      </c>
      <c r="B12" s="355"/>
      <c r="C12" s="156" t="s">
        <v>168</v>
      </c>
      <c r="D12" s="50">
        <v>5000</v>
      </c>
      <c r="E12" s="51">
        <v>7</v>
      </c>
      <c r="F12" s="50">
        <f>+D12/E12</f>
        <v>714.28571428571433</v>
      </c>
      <c r="G12" s="61">
        <v>1</v>
      </c>
      <c r="H12" s="62">
        <f>F12*G12</f>
        <v>714.28571428571433</v>
      </c>
    </row>
    <row r="13" spans="1:10" s="48" customFormat="1" x14ac:dyDescent="0.2">
      <c r="A13" s="354" t="s">
        <v>49</v>
      </c>
      <c r="B13" s="355"/>
      <c r="C13" s="156" t="s">
        <v>169</v>
      </c>
      <c r="D13" s="50">
        <v>5250</v>
      </c>
      <c r="E13" s="51">
        <v>5</v>
      </c>
      <c r="F13" s="50">
        <f>+D13/E13</f>
        <v>1050</v>
      </c>
      <c r="G13" s="61">
        <v>0.8</v>
      </c>
      <c r="H13" s="62">
        <f>F13*G13</f>
        <v>840</v>
      </c>
    </row>
    <row r="14" spans="1:10" x14ac:dyDescent="0.2">
      <c r="A14" s="355"/>
      <c r="B14" s="355"/>
      <c r="D14" s="40"/>
      <c r="E14" s="3"/>
      <c r="F14" s="40"/>
    </row>
    <row r="15" spans="1:10" s="24" customFormat="1" ht="11.25" customHeight="1" x14ac:dyDescent="0.2">
      <c r="D15" s="41"/>
      <c r="G15" s="18" t="s">
        <v>67</v>
      </c>
      <c r="H15" s="67">
        <f>SUM(H9:H14)</f>
        <v>5554.2857142857147</v>
      </c>
    </row>
    <row r="16" spans="1:10" x14ac:dyDescent="0.2">
      <c r="A16" s="32"/>
      <c r="B16" s="32"/>
      <c r="C16" s="32"/>
      <c r="D16" s="38"/>
      <c r="E16" s="32"/>
      <c r="F16" s="32"/>
      <c r="G16" s="32"/>
      <c r="H16" s="32"/>
    </row>
    <row r="17" spans="1:7" x14ac:dyDescent="0.2">
      <c r="B17" s="36"/>
    </row>
    <row r="18" spans="1:7" x14ac:dyDescent="0.2">
      <c r="B18" s="36"/>
    </row>
    <row r="19" spans="1:7" x14ac:dyDescent="0.2">
      <c r="B19" s="36"/>
    </row>
    <row r="20" spans="1:7" ht="12.75" x14ac:dyDescent="0.2">
      <c r="A20" s="333" t="s">
        <v>50</v>
      </c>
      <c r="B20" s="334"/>
      <c r="C20" s="334"/>
      <c r="D20" s="334"/>
      <c r="E20" s="334"/>
      <c r="F20" s="335"/>
    </row>
    <row r="21" spans="1:7" ht="45" x14ac:dyDescent="0.2">
      <c r="A21" s="339" t="s">
        <v>3</v>
      </c>
      <c r="B21" s="339"/>
      <c r="C21" s="339"/>
      <c r="D21" s="2" t="s">
        <v>17</v>
      </c>
      <c r="E21" s="64" t="s">
        <v>123</v>
      </c>
      <c r="F21" s="19" t="s">
        <v>60</v>
      </c>
    </row>
    <row r="22" spans="1:7" s="48" customFormat="1" x14ac:dyDescent="0.2">
      <c r="A22" s="48" t="s">
        <v>62</v>
      </c>
      <c r="B22" s="52"/>
      <c r="D22" s="50">
        <v>2000</v>
      </c>
      <c r="E22" s="65">
        <v>0.8</v>
      </c>
      <c r="F22" s="66">
        <f>D22*E22</f>
        <v>1600</v>
      </c>
    </row>
    <row r="23" spans="1:7" s="48" customFormat="1" x14ac:dyDescent="0.2">
      <c r="A23" s="48" t="s">
        <v>65</v>
      </c>
      <c r="B23" s="52"/>
      <c r="D23" s="52">
        <v>1000</v>
      </c>
      <c r="E23" s="61">
        <v>1</v>
      </c>
      <c r="F23" s="68">
        <f>D23*E23</f>
        <v>1000</v>
      </c>
    </row>
    <row r="24" spans="1:7" s="48" customFormat="1" x14ac:dyDescent="0.2">
      <c r="A24" s="48" t="s">
        <v>66</v>
      </c>
      <c r="B24" s="52"/>
      <c r="D24" s="52">
        <v>3000</v>
      </c>
      <c r="E24" s="61">
        <v>0.05</v>
      </c>
      <c r="F24" s="68">
        <f>D24*E24</f>
        <v>150</v>
      </c>
    </row>
    <row r="25" spans="1:7" x14ac:dyDescent="0.2">
      <c r="B25" s="36"/>
    </row>
    <row r="26" spans="1:7" x14ac:dyDescent="0.2">
      <c r="B26" s="36"/>
      <c r="E26" s="18" t="s">
        <v>68</v>
      </c>
      <c r="F26" s="67">
        <f>SUM(F22:F25)</f>
        <v>2750</v>
      </c>
    </row>
    <row r="27" spans="1:7" x14ac:dyDescent="0.2">
      <c r="A27" s="32"/>
      <c r="B27" s="38"/>
      <c r="C27" s="32"/>
      <c r="D27" s="32"/>
      <c r="E27" s="32"/>
      <c r="F27" s="32"/>
    </row>
    <row r="28" spans="1:7" x14ac:dyDescent="0.2">
      <c r="B28" s="36"/>
    </row>
    <row r="29" spans="1:7" x14ac:dyDescent="0.2">
      <c r="B29" s="36"/>
    </row>
    <row r="30" spans="1:7" x14ac:dyDescent="0.2">
      <c r="A30" s="24" t="s">
        <v>70</v>
      </c>
      <c r="E30" s="36"/>
    </row>
    <row r="31" spans="1:7" ht="20.100000000000001" customHeight="1" x14ac:dyDescent="0.2">
      <c r="B31" s="340" t="s">
        <v>73</v>
      </c>
      <c r="C31" s="341"/>
      <c r="D31" s="341"/>
      <c r="E31" s="341"/>
      <c r="F31" s="342"/>
      <c r="G31" s="81"/>
    </row>
    <row r="32" spans="1:7" ht="20.100000000000001" customHeight="1" x14ac:dyDescent="0.2">
      <c r="B32" s="343"/>
      <c r="C32" s="344"/>
      <c r="D32" s="344"/>
      <c r="E32" s="344"/>
      <c r="F32" s="345"/>
      <c r="G32" s="81"/>
    </row>
    <row r="33" spans="1:7" ht="20.100000000000001" customHeight="1" x14ac:dyDescent="0.2">
      <c r="B33" s="346"/>
      <c r="C33" s="347"/>
      <c r="D33" s="347"/>
      <c r="E33" s="347"/>
      <c r="F33" s="348"/>
      <c r="G33" s="81"/>
    </row>
    <row r="34" spans="1:7" x14ac:dyDescent="0.2">
      <c r="B34" s="36"/>
    </row>
    <row r="35" spans="1:7" ht="15.75" customHeight="1" thickBot="1" x14ac:dyDescent="0.25">
      <c r="A35" s="24"/>
      <c r="B35" s="41"/>
      <c r="E35" s="18" t="s">
        <v>120</v>
      </c>
      <c r="F35" s="63">
        <f>+H15+F26</f>
        <v>8304.2857142857138</v>
      </c>
    </row>
    <row r="36" spans="1:7" ht="12" thickTop="1" x14ac:dyDescent="0.2">
      <c r="B36" s="36"/>
    </row>
    <row r="37" spans="1:7" x14ac:dyDescent="0.2">
      <c r="B37" s="36"/>
    </row>
    <row r="38" spans="1:7" x14ac:dyDescent="0.2">
      <c r="B38" s="36"/>
    </row>
  </sheetData>
  <mergeCells count="12">
    <mergeCell ref="A21:C21"/>
    <mergeCell ref="A7:F7"/>
    <mergeCell ref="A20:F20"/>
    <mergeCell ref="B31:F33"/>
    <mergeCell ref="A3:I3"/>
    <mergeCell ref="A8:B8"/>
    <mergeCell ref="A9:B9"/>
    <mergeCell ref="A10:B10"/>
    <mergeCell ref="A11:B11"/>
    <mergeCell ref="A12:B12"/>
    <mergeCell ref="A13:B13"/>
    <mergeCell ref="A14:B14"/>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5"/>
  <sheetViews>
    <sheetView showGridLines="0" workbookViewId="0">
      <selection activeCell="O37" sqref="O37"/>
    </sheetView>
  </sheetViews>
  <sheetFormatPr defaultRowHeight="11.25" x14ac:dyDescent="0.2"/>
  <cols>
    <col min="4" max="4" width="29.5" customWidth="1"/>
    <col min="5" max="5" width="12.83203125" style="36" customWidth="1"/>
    <col min="6" max="6" width="11.33203125" customWidth="1"/>
    <col min="7" max="7" width="10.6640625" customWidth="1"/>
  </cols>
  <sheetData>
    <row r="1" spans="1:9" ht="12" x14ac:dyDescent="0.2">
      <c r="A1" s="22"/>
      <c r="I1" s="24" t="s">
        <v>87</v>
      </c>
    </row>
    <row r="2" spans="1:9" ht="12" x14ac:dyDescent="0.2">
      <c r="A2" s="23"/>
    </row>
    <row r="3" spans="1:9" ht="12.75" x14ac:dyDescent="0.2">
      <c r="A3" s="349" t="s">
        <v>71</v>
      </c>
      <c r="B3" s="349"/>
      <c r="C3" s="349"/>
      <c r="D3" s="349"/>
      <c r="E3" s="349"/>
      <c r="F3" s="349"/>
      <c r="G3" s="349"/>
      <c r="H3" s="349"/>
      <c r="I3" s="349"/>
    </row>
    <row r="4" spans="1:9" x14ac:dyDescent="0.2">
      <c r="A4" s="12" t="s">
        <v>52</v>
      </c>
    </row>
    <row r="5" spans="1:9" x14ac:dyDescent="0.2">
      <c r="E5" s="37"/>
    </row>
    <row r="6" spans="1:9" ht="22.5" x14ac:dyDescent="0.2">
      <c r="A6" s="356" t="s">
        <v>3</v>
      </c>
      <c r="B6" s="357"/>
      <c r="C6" s="357"/>
      <c r="D6" s="358"/>
      <c r="E6" s="88" t="s">
        <v>69</v>
      </c>
    </row>
    <row r="7" spans="1:9" x14ac:dyDescent="0.2">
      <c r="A7" s="48" t="s">
        <v>53</v>
      </c>
      <c r="B7" s="48"/>
      <c r="C7" s="48"/>
      <c r="D7" s="48"/>
      <c r="E7" s="49">
        <v>2500</v>
      </c>
    </row>
    <row r="8" spans="1:9" x14ac:dyDescent="0.2">
      <c r="A8" s="48" t="s">
        <v>51</v>
      </c>
      <c r="B8" s="48"/>
      <c r="C8" s="48"/>
      <c r="D8" s="48"/>
      <c r="E8" s="49">
        <v>1200</v>
      </c>
    </row>
    <row r="9" spans="1:9" x14ac:dyDescent="0.2">
      <c r="A9" s="48" t="s">
        <v>58</v>
      </c>
      <c r="B9" s="48"/>
      <c r="C9" s="48"/>
      <c r="D9" s="48"/>
      <c r="E9" s="49">
        <v>1200</v>
      </c>
    </row>
    <row r="10" spans="1:9" x14ac:dyDescent="0.2">
      <c r="A10" s="48" t="s">
        <v>63</v>
      </c>
      <c r="B10" s="48"/>
      <c r="C10" s="48"/>
      <c r="D10" s="48"/>
      <c r="E10" s="49">
        <v>1500</v>
      </c>
    </row>
    <row r="11" spans="1:9" x14ac:dyDescent="0.2">
      <c r="A11" s="48" t="s">
        <v>21</v>
      </c>
      <c r="B11" s="48"/>
      <c r="C11" s="48"/>
      <c r="D11" s="48"/>
      <c r="E11" s="69">
        <v>2500</v>
      </c>
    </row>
    <row r="12" spans="1:9" x14ac:dyDescent="0.2">
      <c r="E12" s="20"/>
    </row>
    <row r="13" spans="1:9" ht="18.75" customHeight="1" thickBot="1" x14ac:dyDescent="0.25">
      <c r="D13" s="18" t="s">
        <v>121</v>
      </c>
      <c r="E13" s="80">
        <f>SUM(E7:E12)</f>
        <v>8900</v>
      </c>
    </row>
    <row r="14" spans="1:9" ht="12" thickTop="1" x14ac:dyDescent="0.2"/>
    <row r="15" spans="1:9" x14ac:dyDescent="0.2">
      <c r="A15" s="87"/>
      <c r="B15" s="87"/>
      <c r="C15" s="87"/>
      <c r="D15" s="87"/>
      <c r="E15" s="54"/>
      <c r="F15" s="87"/>
      <c r="G15" s="87"/>
      <c r="H15" s="87"/>
      <c r="I15" s="87"/>
    </row>
  </sheetData>
  <mergeCells count="2">
    <mergeCell ref="A3:I3"/>
    <mergeCell ref="A6:D6"/>
  </mergeCells>
  <phoneticPr fontId="0" type="noConversion"/>
  <pageMargins left="0.75" right="0.6"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2"/>
  <sheetViews>
    <sheetView showGridLines="0" workbookViewId="0">
      <pane ySplit="1" topLeftCell="A5" activePane="bottomLeft" state="frozen"/>
      <selection pane="bottomLeft" activeCell="C10" sqref="C10"/>
    </sheetView>
  </sheetViews>
  <sheetFormatPr defaultRowHeight="12.75" x14ac:dyDescent="0.2"/>
  <cols>
    <col min="1" max="1" width="33" style="210" customWidth="1"/>
    <col min="2" max="2" width="39" style="210" customWidth="1"/>
    <col min="3" max="3" width="41.33203125" style="210" customWidth="1"/>
    <col min="4" max="16384" width="9.33203125" style="210"/>
  </cols>
  <sheetData>
    <row r="1" spans="1:17" s="208" customFormat="1" ht="33.75" customHeight="1" x14ac:dyDescent="0.2">
      <c r="A1" s="359" t="s">
        <v>171</v>
      </c>
      <c r="B1" s="360"/>
      <c r="C1" s="361"/>
      <c r="D1" s="207"/>
      <c r="E1" s="207"/>
      <c r="F1" s="207"/>
      <c r="G1" s="207"/>
      <c r="H1" s="207"/>
      <c r="I1" s="207"/>
      <c r="J1" s="207"/>
      <c r="K1" s="207"/>
      <c r="L1" s="207"/>
      <c r="M1" s="207"/>
      <c r="N1" s="207"/>
      <c r="O1" s="207"/>
      <c r="P1" s="207"/>
      <c r="Q1" s="207"/>
    </row>
    <row r="2" spans="1:17" s="208" customFormat="1" ht="75.75" customHeight="1" x14ac:dyDescent="0.2">
      <c r="A2" s="362" t="s">
        <v>172</v>
      </c>
      <c r="B2" s="363"/>
      <c r="C2" s="364"/>
      <c r="D2" s="209"/>
      <c r="E2" s="207"/>
      <c r="F2" s="207"/>
      <c r="G2" s="207"/>
      <c r="H2" s="207"/>
      <c r="I2" s="207"/>
      <c r="J2" s="207"/>
      <c r="K2" s="207"/>
      <c r="L2" s="207"/>
      <c r="M2" s="207"/>
      <c r="N2" s="207"/>
      <c r="O2" s="207"/>
      <c r="P2" s="207"/>
      <c r="Q2" s="207"/>
    </row>
    <row r="3" spans="1:17" ht="42.75" customHeight="1" x14ac:dyDescent="0.2">
      <c r="A3" s="365" t="s">
        <v>173</v>
      </c>
      <c r="B3" s="366"/>
      <c r="C3" s="367"/>
      <c r="E3" s="208"/>
    </row>
    <row r="4" spans="1:17" ht="21" customHeight="1" thickBot="1" x14ac:dyDescent="0.25">
      <c r="A4" s="368"/>
      <c r="B4" s="369"/>
      <c r="C4" s="370"/>
      <c r="E4" s="208"/>
    </row>
    <row r="5" spans="1:17" ht="21" customHeight="1" thickBot="1" x14ac:dyDescent="0.25">
      <c r="A5" s="211"/>
      <c r="B5" s="211"/>
      <c r="C5" s="211"/>
      <c r="E5" s="208"/>
    </row>
    <row r="6" spans="1:17" ht="51.75" customHeight="1" x14ac:dyDescent="0.2">
      <c r="A6" s="371" t="s">
        <v>174</v>
      </c>
      <c r="B6" s="372"/>
      <c r="C6" s="373"/>
      <c r="E6" s="208"/>
    </row>
    <row r="7" spans="1:17" ht="27.75" customHeight="1" x14ac:dyDescent="0.2">
      <c r="A7" s="212" t="s">
        <v>175</v>
      </c>
      <c r="B7" s="213" t="s">
        <v>176</v>
      </c>
      <c r="C7" s="214" t="s">
        <v>14</v>
      </c>
    </row>
    <row r="8" spans="1:17" x14ac:dyDescent="0.2">
      <c r="A8" s="215" t="s">
        <v>177</v>
      </c>
      <c r="B8" s="216" t="s">
        <v>178</v>
      </c>
      <c r="C8" s="217">
        <v>5000</v>
      </c>
    </row>
    <row r="9" spans="1:17" x14ac:dyDescent="0.2">
      <c r="A9" s="215" t="s">
        <v>177</v>
      </c>
      <c r="B9" s="216" t="s">
        <v>179</v>
      </c>
      <c r="C9" s="217">
        <v>1600</v>
      </c>
    </row>
    <row r="10" spans="1:17" x14ac:dyDescent="0.2">
      <c r="A10" s="215"/>
      <c r="B10" s="216"/>
      <c r="C10" s="217"/>
    </row>
    <row r="11" spans="1:17" x14ac:dyDescent="0.2">
      <c r="A11" s="218"/>
      <c r="B11" s="219"/>
      <c r="C11" s="220"/>
    </row>
    <row r="12" spans="1:17" x14ac:dyDescent="0.2">
      <c r="A12" s="218"/>
      <c r="B12" s="219"/>
      <c r="C12" s="220"/>
    </row>
    <row r="13" spans="1:17" x14ac:dyDescent="0.2">
      <c r="A13" s="218"/>
      <c r="B13" s="219"/>
      <c r="C13" s="220"/>
    </row>
    <row r="14" spans="1:17" x14ac:dyDescent="0.2">
      <c r="A14" s="218"/>
      <c r="B14" s="219"/>
      <c r="C14" s="220"/>
    </row>
    <row r="15" spans="1:17" x14ac:dyDescent="0.2">
      <c r="A15" s="218"/>
      <c r="B15" s="219"/>
      <c r="C15" s="220"/>
    </row>
    <row r="16" spans="1:17" x14ac:dyDescent="0.2">
      <c r="A16" s="218"/>
      <c r="B16" s="219"/>
      <c r="C16" s="220"/>
    </row>
    <row r="17" spans="1:3" x14ac:dyDescent="0.2">
      <c r="A17" s="218"/>
      <c r="B17" s="219"/>
      <c r="C17" s="220"/>
    </row>
    <row r="18" spans="1:3" x14ac:dyDescent="0.2">
      <c r="A18" s="218"/>
      <c r="B18" s="219"/>
      <c r="C18" s="220"/>
    </row>
    <row r="19" spans="1:3" x14ac:dyDescent="0.2">
      <c r="A19" s="218"/>
      <c r="B19" s="219"/>
      <c r="C19" s="220"/>
    </row>
    <row r="20" spans="1:3" x14ac:dyDescent="0.2">
      <c r="A20" s="221"/>
      <c r="B20" s="222"/>
      <c r="C20" s="223"/>
    </row>
    <row r="21" spans="1:3" ht="13.5" thickBot="1" x14ac:dyDescent="0.25">
      <c r="A21" s="374" t="s">
        <v>180</v>
      </c>
      <c r="B21" s="375"/>
      <c r="C21" s="224">
        <f>-(SUM(C8:C20))</f>
        <v>-6600</v>
      </c>
    </row>
    <row r="22" spans="1:3" x14ac:dyDescent="0.2">
      <c r="A22" s="225"/>
      <c r="B22" s="208"/>
      <c r="C22" s="225"/>
    </row>
  </sheetData>
  <mergeCells count="6">
    <mergeCell ref="A21:B21"/>
    <mergeCell ref="A1:C1"/>
    <mergeCell ref="A2:C2"/>
    <mergeCell ref="A3:C3"/>
    <mergeCell ref="A4:C4"/>
    <mergeCell ref="A6:C6"/>
  </mergeCells>
  <pageMargins left="0.7" right="0.7" top="0.75" bottom="0.75" header="0.3" footer="0.3"/>
  <pageSetup scale="88"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election activeCell="R30" sqref="R30"/>
    </sheetView>
  </sheetViews>
  <sheetFormatPr defaultRowHeight="11.25" x14ac:dyDescent="0.2"/>
  <cols>
    <col min="1" max="1" width="9.33203125" style="96"/>
    <col min="2" max="2" width="13.5" style="96" customWidth="1"/>
    <col min="3" max="3" width="6.1640625" style="96" customWidth="1"/>
    <col min="4" max="4" width="12.6640625" style="96" customWidth="1"/>
    <col min="5" max="7" width="9.33203125" style="96"/>
    <col min="8" max="8" width="20.83203125" style="96" customWidth="1"/>
    <col min="9" max="9" width="12.83203125" style="96" bestFit="1" customWidth="1"/>
    <col min="10" max="16384" width="9.33203125" style="96"/>
  </cols>
  <sheetData>
    <row r="1" spans="1:9" ht="12.75" x14ac:dyDescent="0.2">
      <c r="A1" s="123" t="s">
        <v>90</v>
      </c>
      <c r="B1" s="123"/>
      <c r="C1" s="123"/>
      <c r="D1" s="123"/>
      <c r="E1" s="123"/>
      <c r="F1" s="123"/>
      <c r="G1" s="123"/>
      <c r="H1" s="124"/>
      <c r="I1" s="44" t="s">
        <v>92</v>
      </c>
    </row>
    <row r="2" spans="1:9" s="126" customFormat="1" ht="12.75" x14ac:dyDescent="0.2">
      <c r="A2" s="124"/>
      <c r="B2" s="124"/>
      <c r="C2" s="124"/>
      <c r="D2" s="124"/>
      <c r="E2" s="124"/>
      <c r="F2" s="124"/>
      <c r="G2" s="124"/>
      <c r="H2" s="124"/>
      <c r="I2" s="125"/>
    </row>
    <row r="3" spans="1:9" s="42" customFormat="1" ht="32.25" customHeight="1" x14ac:dyDescent="0.2">
      <c r="A3" s="376" t="s">
        <v>93</v>
      </c>
      <c r="B3" s="376"/>
      <c r="C3" s="376"/>
      <c r="D3" s="376"/>
      <c r="E3" s="376"/>
      <c r="F3" s="376"/>
      <c r="G3" s="376"/>
      <c r="H3" s="376"/>
      <c r="I3" s="376"/>
    </row>
    <row r="4" spans="1:9" s="42" customFormat="1" ht="18.75" customHeight="1" x14ac:dyDescent="0.2">
      <c r="A4" s="146" t="s">
        <v>117</v>
      </c>
    </row>
    <row r="5" spans="1:9" s="42" customFormat="1" ht="51.75" customHeight="1" x14ac:dyDescent="0.2">
      <c r="A5" s="376" t="s">
        <v>94</v>
      </c>
      <c r="B5" s="376"/>
      <c r="C5" s="376"/>
      <c r="D5" s="376"/>
      <c r="E5" s="376"/>
      <c r="F5" s="376"/>
      <c r="G5" s="376"/>
      <c r="H5" s="376"/>
      <c r="I5" s="376"/>
    </row>
    <row r="6" spans="1:9" s="42" customFormat="1" ht="25.5" customHeight="1" x14ac:dyDescent="0.2">
      <c r="A6" s="376" t="s">
        <v>95</v>
      </c>
      <c r="B6" s="376"/>
      <c r="C6" s="376"/>
      <c r="D6" s="376"/>
      <c r="E6" s="376"/>
      <c r="F6" s="376"/>
      <c r="G6" s="376"/>
      <c r="H6" s="376"/>
      <c r="I6" s="376"/>
    </row>
    <row r="7" spans="1:9" s="42" customFormat="1" ht="12.75" x14ac:dyDescent="0.2"/>
    <row r="8" spans="1:9" s="42" customFormat="1" ht="12.75" x14ac:dyDescent="0.2">
      <c r="A8" s="377" t="s">
        <v>106</v>
      </c>
      <c r="B8" s="377"/>
      <c r="C8" s="377"/>
      <c r="D8" s="377"/>
      <c r="E8" s="377"/>
      <c r="F8" s="377"/>
      <c r="G8" s="377"/>
      <c r="H8" s="377"/>
      <c r="I8" s="377"/>
    </row>
    <row r="9" spans="1:9" s="42" customFormat="1" ht="12.75" x14ac:dyDescent="0.2">
      <c r="A9" s="131"/>
      <c r="B9" s="131"/>
      <c r="C9" s="131"/>
      <c r="D9" s="131"/>
      <c r="E9" s="131"/>
      <c r="F9" s="131"/>
      <c r="G9" s="131"/>
      <c r="H9" s="131"/>
      <c r="I9" s="131"/>
    </row>
    <row r="10" spans="1:9" s="42" customFormat="1" ht="12.75" x14ac:dyDescent="0.2">
      <c r="A10" s="131"/>
      <c r="B10" s="131"/>
      <c r="C10" s="131"/>
      <c r="D10" s="131"/>
      <c r="E10" s="131"/>
      <c r="F10" s="131"/>
      <c r="G10" s="131"/>
      <c r="H10" s="131"/>
      <c r="I10" s="131"/>
    </row>
    <row r="11" spans="1:9" s="42" customFormat="1" ht="13.5" customHeight="1" x14ac:dyDescent="0.2">
      <c r="A11" s="132" t="s">
        <v>113</v>
      </c>
      <c r="B11" s="132"/>
      <c r="D11" s="131"/>
      <c r="F11" s="131"/>
      <c r="G11" s="131"/>
      <c r="H11" s="131"/>
      <c r="I11" s="131"/>
    </row>
    <row r="12" spans="1:9" s="42" customFormat="1" ht="2.25" customHeight="1" x14ac:dyDescent="0.2">
      <c r="A12" s="132"/>
      <c r="B12" s="132"/>
      <c r="D12" s="131"/>
      <c r="F12" s="131"/>
      <c r="G12" s="131"/>
      <c r="H12" s="131"/>
      <c r="I12" s="131"/>
    </row>
    <row r="13" spans="1:9" s="42" customFormat="1" ht="12.75" x14ac:dyDescent="0.2">
      <c r="A13" s="131" t="s">
        <v>107</v>
      </c>
      <c r="B13" s="133">
        <v>40360</v>
      </c>
      <c r="C13" s="131" t="s">
        <v>108</v>
      </c>
      <c r="D13" s="133">
        <v>40724</v>
      </c>
      <c r="E13" s="131"/>
      <c r="F13" s="131"/>
      <c r="G13" s="131"/>
      <c r="H13" s="131"/>
      <c r="I13" s="131"/>
    </row>
    <row r="14" spans="1:9" s="42" customFormat="1" ht="12.75" x14ac:dyDescent="0.2">
      <c r="A14" s="161" t="s">
        <v>126</v>
      </c>
      <c r="B14" s="161"/>
      <c r="C14" s="161"/>
      <c r="D14" s="161"/>
      <c r="E14" s="161"/>
      <c r="F14" s="161"/>
      <c r="G14" s="161"/>
      <c r="H14" s="161"/>
      <c r="I14" s="161"/>
    </row>
    <row r="15" spans="1:9" s="42" customFormat="1" ht="12.75" x14ac:dyDescent="0.2"/>
    <row r="16" spans="1:9" s="42" customFormat="1" ht="15" x14ac:dyDescent="0.25">
      <c r="A16" s="141" t="s">
        <v>105</v>
      </c>
      <c r="B16" s="142"/>
      <c r="C16" s="142"/>
      <c r="D16" s="142"/>
      <c r="E16" s="142"/>
      <c r="F16" s="142"/>
      <c r="G16" s="142"/>
      <c r="H16" s="142"/>
    </row>
    <row r="17" spans="1:9" s="42" customFormat="1" ht="12.75" x14ac:dyDescent="0.2">
      <c r="I17" s="130" t="s">
        <v>14</v>
      </c>
    </row>
    <row r="18" spans="1:9" s="42" customFormat="1" ht="12.75" x14ac:dyDescent="0.2">
      <c r="A18" s="42" t="s">
        <v>96</v>
      </c>
      <c r="I18" s="129">
        <v>85000</v>
      </c>
    </row>
    <row r="19" spans="1:9" s="42" customFormat="1" ht="12.75" x14ac:dyDescent="0.2">
      <c r="A19" s="42" t="s">
        <v>97</v>
      </c>
      <c r="I19" s="134">
        <v>-2500</v>
      </c>
    </row>
    <row r="20" spans="1:9" s="42" customFormat="1" ht="12.75" x14ac:dyDescent="0.2">
      <c r="H20" s="89" t="s">
        <v>100</v>
      </c>
      <c r="I20" s="127">
        <f>SUM(I18:I19)</f>
        <v>82500</v>
      </c>
    </row>
    <row r="21" spans="1:9" ht="12.75" x14ac:dyDescent="0.2">
      <c r="A21" s="42"/>
      <c r="I21" s="128"/>
    </row>
    <row r="22" spans="1:9" ht="15" x14ac:dyDescent="0.25">
      <c r="A22" s="141" t="s">
        <v>104</v>
      </c>
      <c r="B22" s="140"/>
      <c r="C22" s="140"/>
      <c r="D22" s="140"/>
      <c r="E22" s="140"/>
      <c r="F22" s="140"/>
      <c r="G22" s="140"/>
      <c r="H22" s="140"/>
    </row>
    <row r="23" spans="1:9" s="42" customFormat="1" ht="12.75" x14ac:dyDescent="0.2">
      <c r="I23" s="130" t="s">
        <v>14</v>
      </c>
    </row>
    <row r="24" spans="1:9" s="42" customFormat="1" ht="12.75" x14ac:dyDescent="0.2">
      <c r="A24" s="42" t="s">
        <v>103</v>
      </c>
      <c r="I24" s="129">
        <v>60000</v>
      </c>
    </row>
    <row r="25" spans="1:9" s="42" customFormat="1" ht="12.75" x14ac:dyDescent="0.2">
      <c r="A25" s="42" t="s">
        <v>98</v>
      </c>
      <c r="I25" s="129">
        <v>21375</v>
      </c>
    </row>
    <row r="26" spans="1:9" s="42" customFormat="1" ht="12.75" x14ac:dyDescent="0.2">
      <c r="H26" s="89" t="s">
        <v>99</v>
      </c>
      <c r="I26" s="135">
        <f>SUM(I24:I25)</f>
        <v>81375</v>
      </c>
    </row>
    <row r="27" spans="1:9" s="42" customFormat="1" ht="12.75" x14ac:dyDescent="0.2">
      <c r="I27" s="127"/>
    </row>
    <row r="28" spans="1:9" s="42" customFormat="1" ht="12.75" x14ac:dyDescent="0.2">
      <c r="H28" s="89" t="s">
        <v>101</v>
      </c>
      <c r="I28" s="129">
        <f>I20-I26</f>
        <v>1125</v>
      </c>
    </row>
    <row r="29" spans="1:9" s="42" customFormat="1" ht="12.75" x14ac:dyDescent="0.2">
      <c r="I29" s="127"/>
    </row>
    <row r="30" spans="1:9" s="42" customFormat="1" ht="12.75" x14ac:dyDescent="0.2">
      <c r="H30" s="89" t="s">
        <v>102</v>
      </c>
      <c r="I30" s="129">
        <v>0</v>
      </c>
    </row>
    <row r="31" spans="1:9" s="42" customFormat="1" ht="12.75" x14ac:dyDescent="0.2">
      <c r="I31" s="127"/>
    </row>
    <row r="32" spans="1:9" s="42" customFormat="1" ht="13.5" thickBot="1" x14ac:dyDescent="0.25">
      <c r="H32" s="90" t="s">
        <v>122</v>
      </c>
      <c r="I32" s="136">
        <f>I28+I30</f>
        <v>1125</v>
      </c>
    </row>
    <row r="33" s="42" customFormat="1" ht="13.5" thickTop="1" x14ac:dyDescent="0.2"/>
    <row r="34" s="42" customFormat="1" ht="12.75" x14ac:dyDescent="0.2"/>
  </sheetData>
  <mergeCells count="4">
    <mergeCell ref="A3:I3"/>
    <mergeCell ref="A5:I5"/>
    <mergeCell ref="A6:I6"/>
    <mergeCell ref="A8:I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General Information </vt:lpstr>
      <vt:lpstr>Checklist</vt:lpstr>
      <vt:lpstr>1 Cover</vt:lpstr>
      <vt:lpstr>2 Direct Personnel</vt:lpstr>
      <vt:lpstr>3 Direct Materials</vt:lpstr>
      <vt:lpstr>4 Equipment Use Fee (Indirect)</vt:lpstr>
      <vt:lpstr>5 Other Direct Costs</vt:lpstr>
      <vt:lpstr>6 Subsidy Worksheet</vt:lpstr>
      <vt:lpstr>Lookback Analysis</vt:lpstr>
      <vt:lpstr>'1 Cover'!Print_Area</vt:lpstr>
      <vt:lpstr>'2 Direct Personnel'!Print_Area</vt:lpstr>
      <vt:lpstr>'3 Direct Materials'!Print_Area</vt:lpstr>
      <vt:lpstr>'5 Other Direct Costs'!Print_Area</vt:lpstr>
      <vt:lpstr>'Lookback Analysis'!Print_Area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Stuart, John D (HSC)</cp:lastModifiedBy>
  <cp:lastPrinted>2011-11-02T16:56:33Z</cp:lastPrinted>
  <dcterms:created xsi:type="dcterms:W3CDTF">2007-10-18T17:01:47Z</dcterms:created>
  <dcterms:modified xsi:type="dcterms:W3CDTF">2019-07-25T17:11:25Z</dcterms:modified>
</cp:coreProperties>
</file>